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C0368412-26F2-42B5-B7C6-7AC6CCE29C51}"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<sst xmlns="http://schemas.openxmlformats.org/spreadsheetml/2006/main" count="1147" uniqueCount="617">
  <si>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</si>
  <si>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</si>
  <si>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</si>
  <si>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</si>
  <si>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</si>
  <si>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</si>
  <si>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</si>
  <si>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</si>
  <si>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</si>
  <si>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</si>
  <si>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</si>
  <si>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</si>
  <si>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</si>
  <si>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</si>
  <si>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</si>
  <si>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</si>
  <si>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</si>
  <si>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</si>
  <si>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</si>
  <si>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</si>
  <si>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</si>
  <si>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</si>
  <si>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</si>
  <si>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</si>
  <si>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</si>
  <si>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</si>
  <si>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</si>
  <si>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</si>
  <si>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</si>
  <si>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</si>
  <si>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</si>
  <si>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</si>
  <si>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</si>
  <si>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</si>
  <si>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</si>
  <si>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</si>
  <si>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</si>
  <si>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</si>
  <si>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</si>
  <si>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</si>
  <si>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</si>
  <si>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</si>
  <si>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</si>
  <si>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</si>
  <si>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</si>
  <si>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</si>
  <si>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</si>
  <si>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</si>
  <si>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</si>
  <si>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</si>
  <si>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</si>
  <si>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</si>
  <si>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</si>
  <si>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</si>
  <si>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</si>
  <si>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</si>
  <si>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</si>
  <si>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</si>
  <si>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</si>
  <si>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</si>
  <si>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</si>
  <si>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</si>
  <si>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</si>
  <si>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</si>
  <si>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</si>
  <si>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</si>
  <si>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</si>
  <si>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</si>
  <si>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</si>
  <si>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</si>
  <si>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</si>
  <si>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</si>
  <si>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</si>
  <si>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</si>
  <si>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</si>
  <si>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</si>
  <si>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</si>
  <si>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</si>
  <si>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</si>
  <si>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</si>
  <si>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</si>
  <si>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</si>
  <si>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</si>
  <si>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</si>
  <si>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</si>
  <si>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</si>
  <si>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</si>
  <si>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</si>
  <si>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</si>
  <si>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</si>
  <si>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</si>
  <si>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</si>
  <si>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</si>
  <si>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</si>
  <si>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</si>
  <si>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</si>
  <si>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</si>
  <si>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</si>
  <si>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</si>
  <si>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</si>
  <si>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</si>
  <si>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</si>
  <si>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</si>
  <si>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</si>
  <si>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</si>
  <si>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</si>
  <si>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</si>
  <si>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</si>
  <si>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</si>
  <si>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</si>
  <si>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</si>
  <si>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</si>
  <si>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</si>
  <si>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</si>
  <si>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</si>
  <si>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</si>
  <si>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</si>
  <si>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</si>
  <si>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</si>
  <si>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</si>
  <si>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</si>
  <si>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</si>
  <si>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</si>
  <si>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</si>
  <si>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</si>
  <si>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</si>
  <si>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</si>
  <si>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</si>
  <si>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</si>
  <si>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</si>
  <si>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</si>
  <si>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</si>
  <si>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</si>
  <si>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</si>
  <si>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</si>
  <si>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</si>
  <si>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</si>
  <si>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</si>
  <si>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</si>
  <si>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</si>
  <si>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</si>
  <si>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</si>
  <si>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</si>
  <si>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</si>
  <si>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</si>
  <si>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</si>
  <si>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</si>
  <si>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</si>
  <si>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</si>
  <si>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</si>
  <si>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</si>
  <si>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</si>
  <si>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</si>
  <si>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</si>
  <si>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</si>
  <si>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</si>
  <si>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</si>
  <si>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</si>
  <si>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</si>
  <si>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</si>
  <si>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</si>
  <si>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</si>
  <si>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</si>
  <si>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</si>
  <si>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</si>
  <si>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</si>
  <si>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</si>
  <si>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</si>
  <si>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</si>
  <si>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</si>
  <si>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</si>
  <si>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</si>
  <si>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</si>
  <si>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</si>
  <si>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</si>
  <si>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</si>
  <si>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</si>
  <si>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</si>
  <si>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</si>
  <si>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</si>
  <si>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</si>
  <si>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</si>
  <si>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</si>
  <si>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</si>
  <si>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</si>
  <si>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</si>
  <si>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</si>
  <si>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</si>
  <si>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</si>
  <si>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</si>
  <si>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</si>
  <si>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</si>
  <si>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</si>
  <si>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</si>
  <si>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</si>
  <si>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</si>
  <si>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</si>
  <si>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</si>
  <si>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</si>
  <si>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</si>
  <si>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</si>
  <si>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</si>
  <si>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</si>
  <si>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</si>
  <si>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</si>
  <si>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</si>
  <si>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</si>
  <si>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</si>
  <si>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</si>
  <si>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</si>
  <si>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</si>
  <si>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</si>
  <si>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</si>
  <si>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長野県小海町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</si>
  <si>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</si>
  <si>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</si>
  <si>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</si>
  <si>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</si>
  <si>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</si>
  <si>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</si>
  <si>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</si>
  <si>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</si>
  <si>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</si>
  <si>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</si>
  <si>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</si>
  <si>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</si>
  <si>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</si>
  <si>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</si>
  <si>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</si>
  <si>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</si>
  <si>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</si>
  <si>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</si>
  <si>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</si>
  <si>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</si>
  <si>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</si>
  <si>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</si>
  <si>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</si>
  <si>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</si>
  <si>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</si>
  <si>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</si>
  <si>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</si>
  <si>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</si>
  <si>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</si>
  <si>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</si>
  <si>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</si>
  <si>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</si>
  <si>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</si>
  <si>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</si>
  <si>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</si>
  <si>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</si>
  <si>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</si>
  <si>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</si>
  <si>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</si>
  <si>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</si>
  <si>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</si>
  <si>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</si>
  <si>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</si>
  <si>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</si>
  <si>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</si>
  <si>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</si>
  <si>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</si>
  <si>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</si>
  <si>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</si>
  <si>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</si>
  <si>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</si>
  <si>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</si>
  <si>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</si>
  <si>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</si>
  <si>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</si>
  <si>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</si>
  <si>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</si>
  <si>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</si>
  <si>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</si>
  <si>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</si>
  <si>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</si>
  <si>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</si>
  <si>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</si>
  <si>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</si>
  <si>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</si>
  <si>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</si>
  <si>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</si>
  <si>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</si>
  <si>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</si>
  <si>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</si>
  <si>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</si>
  <si>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</si>
  <si>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</si>
  <si>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</si>
  <si>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</si>
  <si>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</si>
  <si>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</si>
  <si>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</si>
  <si>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</si>
  <si>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</si>
  <si>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</si>
  <si>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</si>
  <si>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</si>
  <si>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</si>
  <si>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</si>
  <si>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</si>
  <si>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</si>
  <si>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</si>
  <si>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</si>
  <si>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</si>
  <si>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</si>
  <si>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</si>
  <si>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</si>
  <si>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</si>
  <si>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</si>
  <si>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</si>
  <si>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</si>
  <si>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</si>
  <si>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</si>
  <si>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</si>
  <si>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</si>
  <si>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</si>
  <si>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</si>
  <si>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</si>
  <si>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</si>
  <si>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</si>
  <si>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</si>
  <si>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</si>
  <si>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</si>
  <si>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</si>
  <si>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</si>
  <si>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</si>
  <si>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</si>
  <si>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</si>
  <si>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</si>
  <si>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</si>
  <si>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</si>
  <si>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</si>
  <si>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</si>
  <si>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</si>
  <si>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</si>
  <si>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</si>
  <si>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</si>
  <si>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</si>
  <si>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</si>
  <si>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</si>
  <si>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</si>
  <si>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</si>
  <si>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</si>
  <si>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</si>
  <si>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</si>
  <si>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</si>
  <si>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</si>
  <si>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</si>
  <si>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</si>
  <si>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</si>
  <si>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</si>
  <si>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</si>
  <si>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</si>
  <si>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</si>
  <si>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</si>
  <si>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</si>
  <si>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</si>
  <si>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</si>
  <si>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</si>
  <si>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</si>
  <si>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</si>
  <si>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</si>
  <si>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</si>
  <si>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</si>
  <si>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</si>
  <si>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</si>
  <si>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</si>
  <si>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</si>
  <si>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長野県小海町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</si>
  <si>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</si>
  <si>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</si>
  <si>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</si>
  <si>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</si>
  <si>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</si>
  <si>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</si>
  <si>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</si>
  <si>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</si>
  <si>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</si>
  <si>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</si>
  <si>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</si>
  <si>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</si>
  <si>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</si>
  <si>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</si>
  <si>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</si>
  <si>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</si>
  <si>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</si>
  <si>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</si>
  <si>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</si>
  <si>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</si>
  <si>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</si>
  <si>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</si>
  <si>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</si>
  <si>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</si>
  <si>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</si>
  <si>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</si>
  <si>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</si>
  <si>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</si>
  <si>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</si>
  <si>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</si>
  <si>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</si>
  <si>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</si>
  <si>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</si>
  <si>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</si>
  <si>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</si>
  <si>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</si>
  <si>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</si>
  <si>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</si>
  <si>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</si>
  <si>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</si>
  <si>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</si>
  <si>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</si>
  <si>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</si>
  <si>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</si>
  <si>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</si>
  <si>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</si>
  <si>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</si>
  <si>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</si>
  <si>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</si>
  <si>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</si>
  <si>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</si>
  <si>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</si>
  <si>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</si>
  <si>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</si>
  <si>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</si>
  <si>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</si>
  <si>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</si>
  <si>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</si>
  <si>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</si>
  <si>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</si>
  <si>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</si>
  <si>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</si>
  <si>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</si>
  <si>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</si>
  <si>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</si>
  <si>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</si>
  <si>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</si>
  <si>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</si>
  <si>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</si>
  <si>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</si>
  <si>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</si>
  <si>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</si>
  <si>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</si>
  <si>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</si>
  <si>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</si>
  <si>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</si>
  <si>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</si>
  <si>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</si>
  <si>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</si>
  <si>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</si>
  <si>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</si>
  <si>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</si>
  <si>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</si>
  <si>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</si>
  <si>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</si>
  <si>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</si>
  <si>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</si>
  <si>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</si>
  <si>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</si>
  <si>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</si>
  <si>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</si>
  <si>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</si>
  <si>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</si>
  <si>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</si>
  <si>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</si>
  <si>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小海町水道事業特別会計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</si>
  <si>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</si>
  <si>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</si>
  <si>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小海町介護保険料事業特別会計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</si>
  <si>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</si>
  <si>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小海町後期高齢者医療特別会計</t>
    <phoneticPr fontId="5"/>
  </si>
  <si>
    <t>(Ｆ)</t>
    <phoneticPr fontId="5"/>
  </si>
  <si>
    <t>小海町国民健康保険事業特別会計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</si>
  <si>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</si>
  <si>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</si>
  <si>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</si>
  <si>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</si>
  <si>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</si>
  <si>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</si>
  <si>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</si>
  <si>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</si>
  <si>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</si>
  <si>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</si>
  <si>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</si>
  <si>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</si>
  <si>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</si>
  <si>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</si>
  <si>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</si>
  <si>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</si>
  <si>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</si>
  <si>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</si>
  <si>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</si>
  <si>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</si>
  <si>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</si>
  <si>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</si>
  <si>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</si>
  <si>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</si>
  <si>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</si>
  <si>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</si>
  <si>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</si>
  <si>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</si>
  <si>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</si>
  <si>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</si>
  <si>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</si>
  <si>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</si>
  <si>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</si>
  <si>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</si>
  <si>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</si>
  <si>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</si>
  <si>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</si>
  <si>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</si>
  <si>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</si>
  <si>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</si>
  <si>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</si>
  <si>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</si>
  <si>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</si>
  <si>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</si>
  <si>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</si>
  <si>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</si>
  <si>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</si>
  <si>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</si>
  <si>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</si>
  <si>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</si>
  <si>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</si>
  <si>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</si>
  <si>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</si>
  <si>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</si>
  <si>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</si>
  <si>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</si>
  <si>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</si>
  <si>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</si>
  <si>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</si>
  <si>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</si>
  <si>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</si>
  <si>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</si>
  <si>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</si>
  <si>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</si>
  <si>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</si>
  <si>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</si>
  <si>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</si>
  <si>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</si>
  <si>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</si>
  <si>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</si>
  <si>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</si>
  <si>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</si>
  <si>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</si>
  <si>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</si>
  <si>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</si>
  <si>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</si>
  <si>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</si>
  <si>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</si>
  <si>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</si>
  <si>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</si>
  <si>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</si>
  <si>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</si>
  <si>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</si>
  <si>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</si>
  <si>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</si>
  <si>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</si>
  <si>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6.65</t>
  </si>
  <si>
    <t>一般会計</t>
  </si>
  <si>
    <t>小海町水道事業特別会計</t>
  </si>
  <si>
    <t>小海町国民健康保険事業特別会計</t>
  </si>
  <si>
    <t>小海町介護保険事業特別会計</t>
  </si>
  <si>
    <t>小海町後期高齢者医療特別会計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</si>
  <si>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</si>
  <si>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</si>
  <si>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</si>
  <si>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</si>
  <si>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</si>
  <si>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</si>
  <si>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</si>
  <si>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</si>
  <si>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</si>
  <si>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</si>
  <si>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</si>
  <si>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</si>
  <si>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小海町開発公社</t>
    <phoneticPr fontId="2"/>
  </si>
  <si>
    <t>佐久広域連合一般会計</t>
    <rPh sb="0" eb="2">
      <t>サク</t>
    </rPh>
    <rPh sb="2" eb="4">
      <t>コウイキ</t>
    </rPh>
    <rPh sb="4" eb="6">
      <t>レンゴウ</t>
    </rPh>
    <rPh sb="6" eb="8">
      <t>イッパン</t>
    </rPh>
    <rPh sb="8" eb="10">
      <t>カイケイ</t>
    </rPh>
    <phoneticPr fontId="2"/>
  </si>
  <si>
    <t>佐久広域連合消防特別会計</t>
    <rPh sb="0" eb="6">
      <t>サクコウイキレンゴウ</t>
    </rPh>
    <rPh sb="6" eb="8">
      <t>ショウボウ</t>
    </rPh>
    <rPh sb="8" eb="10">
      <t>トクベツ</t>
    </rPh>
    <rPh sb="10" eb="12">
      <t>カイケイ</t>
    </rPh>
    <phoneticPr fontId="2"/>
  </si>
  <si>
    <t>佐久広域連合特別養護老人ホーム特別会計</t>
    <rPh sb="0" eb="6">
      <t>サクコウイキレンゴウ</t>
    </rPh>
    <rPh sb="6" eb="12">
      <t>トクベツヨウゴロウジン</t>
    </rPh>
    <rPh sb="15" eb="17">
      <t>トクベツ</t>
    </rPh>
    <rPh sb="17" eb="19">
      <t>カイケイ</t>
    </rPh>
    <phoneticPr fontId="2"/>
  </si>
  <si>
    <t>佐久広域連合救護施設特別会計　</t>
    <rPh sb="0" eb="6">
      <t>サクコウイキレンゴウ</t>
    </rPh>
    <rPh sb="6" eb="8">
      <t>キュウゴ</t>
    </rPh>
    <rPh sb="8" eb="10">
      <t>シセツ</t>
    </rPh>
    <rPh sb="10" eb="12">
      <t>トクベツ</t>
    </rPh>
    <rPh sb="12" eb="14">
      <t>カイケイ</t>
    </rPh>
    <phoneticPr fontId="2"/>
  </si>
  <si>
    <t>佐久広域連合食肉センター特別会計　</t>
    <rPh sb="0" eb="6">
      <t>サクコウイキレンゴウ</t>
    </rPh>
    <rPh sb="6" eb="8">
      <t>ショクニク</t>
    </rPh>
    <rPh sb="12" eb="14">
      <t>トクベツ</t>
    </rPh>
    <rPh sb="14" eb="16">
      <t>カイケイ</t>
    </rPh>
    <phoneticPr fontId="2"/>
  </si>
  <si>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</si>
  <si>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南佐久環境衛生組合公共下水道事業特別会計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phoneticPr fontId="2"/>
  </si>
  <si>
    <t>小海町北相木村南相木村中学校組合</t>
    <rPh sb="0" eb="3">
      <t>コウミマチ</t>
    </rPh>
    <rPh sb="3" eb="7">
      <t>キタアイキムラ</t>
    </rPh>
    <rPh sb="7" eb="11">
      <t>ミナミアイキムラ</t>
    </rPh>
    <rPh sb="11" eb="16">
      <t>チュウガッコウクミアイ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</si>
  <si>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</si>
  <si>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</si>
  <si>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</si>
  <si>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</si>
  <si>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</si>
  <si>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</si>
  <si>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</si>
  <si>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</si>
  <si>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</si>
  <si>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</si>
  <si>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</si>
  <si>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</si>
  <si>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</si>
  <si>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</si>
  <si>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</si>
  <si>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森林環境譲与税基金</t>
    <rPh sb="0" eb="9">
      <t>シンリンカンキョウジョウヨゼイキキン</t>
    </rPh>
    <phoneticPr fontId="5"/>
  </si>
  <si>
    <t>(当該欄に積立額が多い上位５基金の基金名を入力して下さい(R02年度末現在))</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</si>
  <si>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</si>
  <si>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</si>
  <si>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</si>
  <si>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</si>
  <si>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</si>
  <si>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</si>
  <si>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</si>
  <si>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</si>
  <si>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</si>
  <si>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</si>
  <si>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</si>
  <si>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</si>
  <si>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</si>
  <si>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将来負担比率はゼロで推移しており、有形固定資産減価償却率は前年と概ね同程度で推移している。全体としては大きな変化はないが、比較的工事規模が多額になる「橋りょう・トンネル」の減価償却率は８割近くなっており、これらの更新投資の財源確保が課題である。更新投資によって有形固定資産減価償却率は下がるが、財源となる地方債の発行により将来負担比率を増加させることになるため、財政措置のある地方債を活用することで実質的な更新投資額を抑制することが求められる。</t>
    <rPh sb="29" eb="31">
      <t>ゼンネン</t>
    </rPh>
    <rPh sb="32" eb="33">
      <t>オオム</t>
    </rPh>
    <rPh sb="34" eb="37">
      <t>ドウテイド</t>
    </rPh>
    <rPh sb="38" eb="40">
      <t>スイイ</t>
    </rPh>
    <rPh sb="45" eb="47">
      <t>ゼンタイ</t>
    </rPh>
    <rPh sb="51" eb="52">
      <t>オオ</t>
    </rPh>
    <rPh sb="54" eb="56">
      <t>ヘンカ</t>
    </rPh>
    <rPh sb="61" eb="64">
      <t>ヒカクテキ</t>
    </rPh>
    <rPh sb="64" eb="66">
      <t>コウジ</t>
    </rPh>
    <rPh sb="66" eb="68">
      <t>キボ</t>
    </rPh>
    <rPh sb="69" eb="71">
      <t>タガク</t>
    </rPh>
    <rPh sb="94" eb="95">
      <t>チカ</t>
    </rPh>
    <rPh sb="106" eb="108">
      <t>コウシン</t>
    </rPh>
    <rPh sb="108" eb="110">
      <t>トウシ</t>
    </rPh>
    <rPh sb="111" eb="115">
      <t>ザイゲンカクホ</t>
    </rPh>
    <rPh sb="116" eb="118">
      <t>カダイ</t>
    </rPh>
    <rPh sb="122" eb="124">
      <t>コウシン</t>
    </rPh>
    <rPh sb="142" eb="143">
      <t>サ</t>
    </rPh>
    <rPh sb="147" eb="149">
      <t>ザイゲン</t>
    </rPh>
    <rPh sb="152" eb="155">
      <t>チホウサイ</t>
    </rPh>
    <rPh sb="156" eb="158">
      <t>ハッコウ</t>
    </rPh>
    <rPh sb="181" eb="183">
      <t>ザイセイ</t>
    </rPh>
    <rPh sb="183" eb="185">
      <t>ソチ</t>
    </rPh>
    <rPh sb="203" eb="205">
      <t>コウシン</t>
    </rPh>
    <rPh sb="205" eb="207">
      <t>トウシ</t>
    </rPh>
    <rPh sb="207" eb="208">
      <t>ガク</t>
    </rPh>
    <rPh sb="209" eb="211">
      <t>ヨクセイ</t>
    </rPh>
    <rPh sb="216" eb="217">
      <t>モト</t>
    </rPh>
    <phoneticPr fontId="5"/>
  </si>
  <si>
    <t>将来負担比率はゼロである。実質公債費比率は類似団体平均値をやや下回る水準で推移しており、過去５年間では減少傾向にある。
いずれの指標も財政的には望ましい傾向にある。
但し、上で述べたとおり、中長期的には老朽化した資産の更新負担の財源として地方債が増加することが見込まれ、将来負担比率、実質公債費比率とも悪化することが予想される。</t>
    <rPh sb="64" eb="66">
      <t>シヒョウ</t>
    </rPh>
    <rPh sb="83" eb="84">
      <t>タダ</t>
    </rPh>
    <rPh sb="86" eb="87">
      <t>ウエ</t>
    </rPh>
    <rPh sb="88" eb="89">
      <t>ノ</t>
    </rPh>
    <rPh sb="114" eb="116">
      <t>ザイゲン</t>
    </rPh>
    <rPh sb="119" eb="122">
      <t>チホウサイ</t>
    </rPh>
    <rPh sb="123" eb="125">
      <t>ゾウカ</t>
    </rPh>
    <rPh sb="130" eb="132">
      <t>ミコ</t>
    </rPh>
    <rPh sb="158" eb="160">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</si>
</sst>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0" fillId="0" borderId="29" xfId="3"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6C1-4CFF-9FA2-18626F4D2C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193972</c:v>
                </c:pt>
                <c:pt idx="1">
                  <c:v>101478</c:v>
                </c:pt>
                <c:pt idx="2">
                  <c:v>101475</c:v>
                </c:pt>
                <c:pt idx="3">
                  <c:v>133815</c:v>
                </c:pt>
                <c:pt idx="4">
                  <c:v>125875</c:v>
                </c:pt>
              </c:numCache>
            </c:numRef>
          </c:val>
          <c:smooth val="0"/>
          <c:extLst>
            <c:ext xmlns:c16="http://schemas.microsoft.com/office/drawing/2014/chart" uri="{C3380CC4-5D6E-409C-BE32-E72D297353CC}">
              <c16:uniqueId val="{00000001-06C1-4CFF-9FA2-18626F4D2C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11.4</c:v>
                </c:pt>
                <c:pt idx="1">
                  <c:v>9.9</c:v>
                </c:pt>
                <c:pt idx="2">
                  <c:v>8.4600000000000009</c:v>
                </c:pt>
                <c:pt idx="3">
                  <c:v>14.29</c:v>
                </c:pt>
                <c:pt idx="4">
                  <c:v>15.08</c:v>
                </c:pt>
              </c:numCache>
            </c:numRef>
          </c:val>
          <c:extLst>
            <c:ext xmlns:c16="http://schemas.microsoft.com/office/drawing/2014/chart" uri="{C3380CC4-5D6E-409C-BE32-E72D297353CC}">
              <c16:uniqueId val="{00000000-1338-45A9-BC95-EB4F3A67FB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83.31</c:v>
                </c:pt>
                <c:pt idx="1">
                  <c:v>89.9</c:v>
                </c:pt>
                <c:pt idx="2">
                  <c:v>94.48</c:v>
                </c:pt>
                <c:pt idx="3">
                  <c:v>91.53</c:v>
                </c:pt>
                <c:pt idx="4">
                  <c:v>77.56</c:v>
                </c:pt>
              </c:numCache>
            </c:numRef>
          </c:val>
          <c:extLst>
            <c:ext xmlns:c16="http://schemas.microsoft.com/office/drawing/2014/chart" uri="{C3380CC4-5D6E-409C-BE32-E72D297353CC}">
              <c16:uniqueId val="{00000001-1338-45A9-BC95-EB4F3A67FB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4.8499999999999996</c:v>
                </c:pt>
                <c:pt idx="1">
                  <c:v>2.67</c:v>
                </c:pt>
                <c:pt idx="2">
                  <c:v>1.45</c:v>
                </c:pt>
                <c:pt idx="3">
                  <c:v>2.95</c:v>
                </c:pt>
                <c:pt idx="4">
                  <c:v>-6.65</c:v>
                </c:pt>
              </c:numCache>
            </c:numRef>
          </c:val>
          <c:smooth val="0"/>
          <c:extLst>
            <c:ext xmlns:c16="http://schemas.microsoft.com/office/drawing/2014/chart" uri="{C3380CC4-5D6E-409C-BE32-E72D297353CC}">
              <c16:uniqueId val="{00000002-1338-45A9-BC95-EB4F3A67FB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2D-4290-BEEB-8BCEF2FFE7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2D-4290-BEEB-8BCEF2FFE7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2D-4290-BEEB-8BCEF2FFE74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2D-4290-BEEB-8BCEF2FFE74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52D-4290-BEEB-8BCEF2FFE740}"/>
            </c:ext>
          </c:extLst>
        </c:ser>
        <c:ser>
          <c:idx val="5"/>
          <c:order val="5"/>
          <c:tx>
            <c:strRef>
              <c:f>データシート!$A$32</c:f>
              <c:strCache>
                <c:ptCount val="1"/>
                <c:pt idx="0">
                  <c:v>小海町後期高齢者医療特別会計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52D-4290-BEEB-8BCEF2FFE740}"/>
            </c:ext>
          </c:extLst>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0.04</c:v>
                </c:pt>
                <c:pt idx="4">
                  <c:v>#N/A</c:v>
                </c:pt>
                <c:pt idx="5">
                  <c:v>0.37</c:v>
                </c:pt>
                <c:pt idx="6">
                  <c:v>#N/A</c:v>
                </c:pt>
                <c:pt idx="7">
                  <c:v>0.45</c:v>
                </c:pt>
                <c:pt idx="8">
                  <c:v>#N/A</c:v>
                </c:pt>
                <c:pt idx="9">
                  <c:v>0.34</c:v>
                </c:pt>
              </c:numCache>
            </c:numRef>
          </c:val>
          <c:extLst>
            <c:ext xmlns:c16="http://schemas.microsoft.com/office/drawing/2014/chart" uri="{C3380CC4-5D6E-409C-BE32-E72D297353CC}">
              <c16:uniqueId val="{00000006-452D-4290-BEEB-8BCEF2FFE740}"/>
            </c:ext>
          </c:extLst>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0.95</c:v>
                </c:pt>
                <c:pt idx="2">
                  <c:v>#N/A</c:v>
                </c:pt>
                <c:pt idx="3">
                  <c:v>2.25</c:v>
                </c:pt>
                <c:pt idx="4">
                  <c:v>#N/A</c:v>
                </c:pt>
                <c:pt idx="5">
                  <c:v>1.68</c:v>
                </c:pt>
                <c:pt idx="6">
                  <c:v>#N/A</c:v>
                </c:pt>
                <c:pt idx="7">
                  <c:v>1.05</c:v>
                </c:pt>
                <c:pt idx="8">
                  <c:v>#N/A</c:v>
                </c:pt>
                <c:pt idx="9">
                  <c:v>1.21</c:v>
                </c:pt>
              </c:numCache>
            </c:numRef>
          </c:val>
          <c:extLst>
            <c:ext xmlns:c16="http://schemas.microsoft.com/office/drawing/2014/chart" uri="{C3380CC4-5D6E-409C-BE32-E72D297353CC}">
              <c16:uniqueId val="{00000007-452D-4290-BEEB-8BCEF2FFE740}"/>
            </c:ext>
          </c:extLst>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2.63</c:v>
                </c:pt>
                <c:pt idx="2">
                  <c:v>#N/A</c:v>
                </c:pt>
                <c:pt idx="3">
                  <c:v>3.72</c:v>
                </c:pt>
                <c:pt idx="4">
                  <c:v>#N/A</c:v>
                </c:pt>
                <c:pt idx="5">
                  <c:v>4.4000000000000004</c:v>
                </c:pt>
                <c:pt idx="6">
                  <c:v>#N/A</c:v>
                </c:pt>
                <c:pt idx="7">
                  <c:v>4.58</c:v>
                </c:pt>
                <c:pt idx="8">
                  <c:v>#N/A</c:v>
                </c:pt>
                <c:pt idx="9">
                  <c:v>5.19</c:v>
                </c:pt>
              </c:numCache>
            </c:numRef>
          </c:val>
          <c:extLst>
            <c:ext xmlns:c16="http://schemas.microsoft.com/office/drawing/2014/chart" uri="{C3380CC4-5D6E-409C-BE32-E72D297353CC}">
              <c16:uniqueId val="{00000008-452D-4290-BEEB-8BCEF2FFE7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11.39</c:v>
                </c:pt>
                <c:pt idx="2">
                  <c:v>#N/A</c:v>
                </c:pt>
                <c:pt idx="3">
                  <c:v>9.89</c:v>
                </c:pt>
                <c:pt idx="4">
                  <c:v>#N/A</c:v>
                </c:pt>
                <c:pt idx="5">
                  <c:v>8.4499999999999993</c:v>
                </c:pt>
                <c:pt idx="6">
                  <c:v>#N/A</c:v>
                </c:pt>
                <c:pt idx="7">
                  <c:v>14.29</c:v>
                </c:pt>
                <c:pt idx="8">
                  <c:v>#N/A</c:v>
                </c:pt>
                <c:pt idx="9">
                  <c:v>15.08</c:v>
                </c:pt>
              </c:numCache>
            </c:numRef>
          </c:val>
          <c:extLst>
            <c:ext xmlns:c16="http://schemas.microsoft.com/office/drawing/2014/chart" uri="{C3380CC4-5D6E-409C-BE32-E72D297353CC}">
              <c16:uniqueId val="{00000009-452D-4290-BEEB-8BCEF2FFE74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447</c:v>
                </c:pt>
                <c:pt idx="5">
                  <c:v>425</c:v>
                </c:pt>
                <c:pt idx="8">
                  <c:v>385</c:v>
                </c:pt>
                <c:pt idx="11">
                  <c:v>375</c:v>
                </c:pt>
                <c:pt idx="14">
                  <c:v>373</c:v>
                </c:pt>
              </c:numCache>
            </c:numRef>
          </c:val>
          <c:extLst>
            <c:ext xmlns:c16="http://schemas.microsoft.com/office/drawing/2014/chart" uri="{C3380CC4-5D6E-409C-BE32-E72D297353CC}">
              <c16:uniqueId val="{00000000-CBA5-45CA-B59B-3B8B6F9FDA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A5-45CA-B59B-3B8B6F9FDA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A5-45CA-B59B-3B8B6F9FDA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c:v>
                </c:pt>
                <c:pt idx="3">
                  <c:v>49</c:v>
                </c:pt>
                <c:pt idx="6">
                  <c:v>42</c:v>
                </c:pt>
                <c:pt idx="9">
                  <c:v>38</c:v>
                </c:pt>
                <c:pt idx="12">
                  <c:v>37</c:v>
                </c:pt>
              </c:numCache>
            </c:numRef>
          </c:val>
          <c:extLst>
            <c:ext xmlns:c16="http://schemas.microsoft.com/office/drawing/2014/chart" uri="{C3380CC4-5D6E-409C-BE32-E72D297353CC}">
              <c16:uniqueId val="{00000003-CBA5-45CA-B59B-3B8B6F9FDA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c:v>
                </c:pt>
                <c:pt idx="3">
                  <c:v>7</c:v>
                </c:pt>
                <c:pt idx="6">
                  <c:v>7</c:v>
                </c:pt>
                <c:pt idx="9">
                  <c:v>6</c:v>
                </c:pt>
                <c:pt idx="12">
                  <c:v>7</c:v>
                </c:pt>
              </c:numCache>
            </c:numRef>
          </c:val>
          <c:extLst>
            <c:ext xmlns:c16="http://schemas.microsoft.com/office/drawing/2014/chart" uri="{C3380CC4-5D6E-409C-BE32-E72D297353CC}">
              <c16:uniqueId val="{00000004-CBA5-45CA-B59B-3B8B6F9FDA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A5-45CA-B59B-3B8B6F9FDA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A5-45CA-B59B-3B8B6F9FDA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563</c:v>
                </c:pt>
                <c:pt idx="3">
                  <c:v>504</c:v>
                </c:pt>
                <c:pt idx="6">
                  <c:v>457</c:v>
                </c:pt>
                <c:pt idx="9">
                  <c:v>459</c:v>
                </c:pt>
                <c:pt idx="12">
                  <c:v>461</c:v>
                </c:pt>
              </c:numCache>
            </c:numRef>
          </c:val>
          <c:extLst>
            <c:ext xmlns:c16="http://schemas.microsoft.com/office/drawing/2014/chart" uri="{C3380CC4-5D6E-409C-BE32-E72D297353CC}">
              <c16:uniqueId val="{00000007-CBA5-45CA-B59B-3B8B6F9FDA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134</c:v>
                </c:pt>
                <c:pt idx="2">
                  <c:v>#N/A</c:v>
                </c:pt>
                <c:pt idx="3">
                  <c:v>#N/A</c:v>
                </c:pt>
                <c:pt idx="4">
                  <c:v>135</c:v>
                </c:pt>
                <c:pt idx="5">
                  <c:v>#N/A</c:v>
                </c:pt>
                <c:pt idx="6">
                  <c:v>#N/A</c:v>
                </c:pt>
                <c:pt idx="7">
                  <c:v>121</c:v>
                </c:pt>
                <c:pt idx="8">
                  <c:v>#N/A</c:v>
                </c:pt>
                <c:pt idx="9">
                  <c:v>#N/A</c:v>
                </c:pt>
                <c:pt idx="10">
                  <c:v>128</c:v>
                </c:pt>
                <c:pt idx="11">
                  <c:v>#N/A</c:v>
                </c:pt>
                <c:pt idx="12">
                  <c:v>#N/A</c:v>
                </c:pt>
                <c:pt idx="13">
                  <c:v>132</c:v>
                </c:pt>
                <c:pt idx="14">
                  <c:v>#N/A</c:v>
                </c:pt>
              </c:numCache>
            </c:numRef>
          </c:val>
          <c:smooth val="0"/>
          <c:extLst>
            <c:ext xmlns:c16="http://schemas.microsoft.com/office/drawing/2014/chart" uri="{C3380CC4-5D6E-409C-BE32-E72D297353CC}">
              <c16:uniqueId val="{00000008-CBA5-45CA-B59B-3B8B6F9FDA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3465</c:v>
                </c:pt>
                <c:pt idx="5">
                  <c:v>3406</c:v>
                </c:pt>
                <c:pt idx="8">
                  <c:v>3343</c:v>
                </c:pt>
                <c:pt idx="11">
                  <c:v>3344</c:v>
                </c:pt>
                <c:pt idx="14">
                  <c:v>2959</c:v>
                </c:pt>
              </c:numCache>
            </c:numRef>
          </c:val>
          <c:extLst>
            <c:ext xmlns:c16="http://schemas.microsoft.com/office/drawing/2014/chart" uri="{C3380CC4-5D6E-409C-BE32-E72D297353CC}">
              <c16:uniqueId val="{00000000-E3B9-4C7C-81D0-E3341D1E8C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c:v>
                </c:pt>
                <c:pt idx="5">
                  <c:v>13</c:v>
                </c:pt>
                <c:pt idx="8">
                  <c:v>10</c:v>
                </c:pt>
                <c:pt idx="11">
                  <c:v>7</c:v>
                </c:pt>
                <c:pt idx="14">
                  <c:v>0</c:v>
                </c:pt>
              </c:numCache>
            </c:numRef>
          </c:val>
          <c:extLst>
            <c:ext xmlns:c16="http://schemas.microsoft.com/office/drawing/2014/chart" uri="{C3380CC4-5D6E-409C-BE32-E72D297353CC}">
              <c16:uniqueId val="{00000001-E3B9-4C7C-81D0-E3341D1E8C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3369</c:v>
                </c:pt>
                <c:pt idx="5">
                  <c:v>3503</c:v>
                </c:pt>
                <c:pt idx="8">
                  <c:v>3463</c:v>
                </c:pt>
                <c:pt idx="11">
                  <c:v>3398</c:v>
                </c:pt>
                <c:pt idx="14">
                  <c:v>3295</c:v>
                </c:pt>
              </c:numCache>
            </c:numRef>
          </c:val>
          <c:extLst>
            <c:ext xmlns:c16="http://schemas.microsoft.com/office/drawing/2014/chart" uri="{C3380CC4-5D6E-409C-BE32-E72D297353CC}">
              <c16:uniqueId val="{00000002-E3B9-4C7C-81D0-E3341D1E8C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B9-4C7C-81D0-E3341D1E8C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B9-4C7C-81D0-E3341D1E8C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B9-4C7C-81D0-E3341D1E8C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669</c:v>
                </c:pt>
                <c:pt idx="3">
                  <c:v>666</c:v>
                </c:pt>
                <c:pt idx="6">
                  <c:v>659</c:v>
                </c:pt>
                <c:pt idx="9">
                  <c:v>649</c:v>
                </c:pt>
                <c:pt idx="12">
                  <c:v>681</c:v>
                </c:pt>
              </c:numCache>
            </c:numRef>
          </c:val>
          <c:extLst>
            <c:ext xmlns:c16="http://schemas.microsoft.com/office/drawing/2014/chart" uri="{C3380CC4-5D6E-409C-BE32-E72D297353CC}">
              <c16:uniqueId val="{00000006-E3B9-4C7C-81D0-E3341D1E8C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826</c:v>
                </c:pt>
                <c:pt idx="3">
                  <c:v>810</c:v>
                </c:pt>
                <c:pt idx="6">
                  <c:v>747</c:v>
                </c:pt>
                <c:pt idx="9">
                  <c:v>675</c:v>
                </c:pt>
                <c:pt idx="12">
                  <c:v>623</c:v>
                </c:pt>
              </c:numCache>
            </c:numRef>
          </c:val>
          <c:extLst>
            <c:ext xmlns:c16="http://schemas.microsoft.com/office/drawing/2014/chart" uri="{C3380CC4-5D6E-409C-BE32-E72D297353CC}">
              <c16:uniqueId val="{00000007-E3B9-4C7C-81D0-E3341D1E8C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c:v>
                </c:pt>
                <c:pt idx="3">
                  <c:v>57</c:v>
                </c:pt>
                <c:pt idx="6">
                  <c:v>52</c:v>
                </c:pt>
                <c:pt idx="9">
                  <c:v>47</c:v>
                </c:pt>
                <c:pt idx="12">
                  <c:v>45</c:v>
                </c:pt>
              </c:numCache>
            </c:numRef>
          </c:val>
          <c:extLst>
            <c:ext xmlns:c16="http://schemas.microsoft.com/office/drawing/2014/chart" uri="{C3380CC4-5D6E-409C-BE32-E72D297353CC}">
              <c16:uniqueId val="{00000008-E3B9-4C7C-81D0-E3341D1E8C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B9-4C7C-81D0-E3341D1E8C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4468</c:v>
                </c:pt>
                <c:pt idx="3">
                  <c:v>4375</c:v>
                </c:pt>
                <c:pt idx="6">
                  <c:v>4273</c:v>
                </c:pt>
                <c:pt idx="9">
                  <c:v>4205</c:v>
                </c:pt>
                <c:pt idx="12">
                  <c:v>4075</c:v>
                </c:pt>
              </c:numCache>
            </c:numRef>
          </c:val>
          <c:extLst>
            <c:ext xmlns:c16="http://schemas.microsoft.com/office/drawing/2014/chart" uri="{C3380CC4-5D6E-409C-BE32-E72D297353CC}">
              <c16:uniqueId val="{0000000A-E3B9-4C7C-81D0-E3341D1E8C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B9-4C7C-81D0-E3341D1E8C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2215</c:v>
                </c:pt>
                <c:pt idx="1">
                  <c:v>2147</c:v>
                </c:pt>
                <c:pt idx="2">
                  <c:v>1939</c:v>
                </c:pt>
              </c:numCache>
            </c:numRef>
          </c:val>
          <c:extLst>
            <c:ext xmlns:c16="http://schemas.microsoft.com/office/drawing/2014/chart" uri="{C3380CC4-5D6E-409C-BE32-E72D297353CC}">
              <c16:uniqueId val="{00000000-E59D-4637-AEB0-E23629C20C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c:v>
                </c:pt>
                <c:pt idx="1">
                  <c:v>179</c:v>
                </c:pt>
                <c:pt idx="2">
                  <c:v>208</c:v>
                </c:pt>
              </c:numCache>
            </c:numRef>
          </c:val>
          <c:extLst>
            <c:ext xmlns:c16="http://schemas.microsoft.com/office/drawing/2014/chart" uri="{C3380CC4-5D6E-409C-BE32-E72D297353CC}">
              <c16:uniqueId val="{00000001-E59D-4637-AEB0-E23629C20C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916</c:v>
                </c:pt>
                <c:pt idx="1">
                  <c:v>830</c:v>
                </c:pt>
                <c:pt idx="2">
                  <c:v>905</c:v>
                </c:pt>
              </c:numCache>
            </c:numRef>
          </c:val>
          <c:extLst>
            <c:ext xmlns:c16="http://schemas.microsoft.com/office/drawing/2014/chart" uri="{C3380CC4-5D6E-409C-BE32-E72D297353CC}">
              <c16:uniqueId val="{00000002-E59D-4637-AEB0-E23629C20C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{ED77D0DA-14BC-48D4-921B-BFF2502A8E6F}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35-40E4-BBE9-125B8F8A62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{77F3C9EA-F059-4BBE-AB17-60DCFE5E3F7D}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35-40E4-BBE9-125B8F8A62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{F13D905D-E1C7-4D04-A523-276327A19543}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35-40E4-BBE9-125B8F8A62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{E9C913F2-F096-457F-8B91-B3883B37B846}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35-40E4-BBE9-125B8F8A62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{99F8359D-4781-4A15-9DEA-3636B73648BC}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35-40E4-BBE9-125B8F8A62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{46C4FA3E-8072-4E34-B022-B00D84961137}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35-40E4-BBE9-125B8F8A620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{5DD33865-7B5F-46DE-A8EB-0A10F9970E0F}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35-40E4-BBE9-125B8F8A620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{6A26E0CC-E0E3-461F-A4DC-18ECC00F98C5}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35-40E4-BBE9-125B8F8A62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{CB0B69FE-BEA8-4F7D-8D73-97CC9ABDA0D2}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35-40E4-BBE9-125B8F8A62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56.4</c:v>
                </c:pt>
                <c:pt idx="16">
                  <c:v>57.8</c:v>
                </c:pt>
                <c:pt idx="24">
                  <c:v>57.8</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35-40E4-BBE9-125B8F8A62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{749436D3-B86F-47B9-830F-6E2034675CFD}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35-40E4-BBE9-125B8F8A62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{3D5E2EA2-E0E3-44B8-AA01-2F1A6C631E77}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35-40E4-BBE9-125B8F8A62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{34FD378B-2902-4DDC-B53D-1FF47D56E8FD}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35-40E4-BBE9-125B8F8A62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{10285A79-69D2-42DE-B11B-987D4724E21F}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35-40E4-BBE9-125B8F8A62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{B2786381-B0E3-4816-B8A0-256CD124B3D2}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35-40E4-BBE9-125B8F8A62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{D406BC71-DD1B-4FA1-9A2D-2DCBD0F1A63E}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35-40E4-BBE9-125B8F8A620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{455C2CCB-9E2F-488E-9299-F77273D0D87B}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35-40E4-BBE9-125B8F8A620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{4F0DE904-3F22-4251-8F8C-130CCD8A538B}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35-40E4-BBE9-125B8F8A62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{2BEE3191-F2FD-4CFF-BBE5-CD4C51A5AD94}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35-40E4-BBE9-125B8F8A62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35-40E4-BBE9-125B8F8A620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{695A457C-BD67-4EB4-95DB-63A69B5AB151}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724-4E90-9691-C47C0108BF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{29DBE3F9-9D68-4DB9-92A5-91C45047E3AD}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24-4E90-9691-C47C0108BF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{FF57B8DB-A2D8-4954-9879-B1CB60BAAD87}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24-4E90-9691-C47C0108BF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{9D78D357-2E60-4E80-8BCF-1BE29492221C}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24-4E90-9691-C47C0108BF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{17F7B9FA-B627-460A-874D-FEB2789BD29D}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24-4E90-9691-C47C0108BFC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{EDD449D8-BBD5-415C-81D6-851B22A99D84}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724-4E90-9691-C47C0108BFC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{77DCCC7D-082D-4A24-80B6-F1D8DCF3F0D5}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724-4E90-9691-C47C0108BFC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{5A60EDE4-5433-4923-BC12-C30841A90672}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724-4E90-9691-C47C0108BFC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{10B71D3B-A8A0-4E4E-9DFA-FAEC6291E6C2}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724-4E90-9691-C47C0108BF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6.9</c:v>
                </c:pt>
                <c:pt idx="16">
                  <c:v>6.5</c:v>
                </c:pt>
                <c:pt idx="24">
                  <c:v>6.4</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724-4E90-9691-C47C0108BF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{570D9395-14AE-47BE-BBD6-FD20ABADE41B}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724-4E90-9691-C47C0108BF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{64231077-89FB-4C34-B1B2-E65B206DED2B}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24-4E90-9691-C47C0108BF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{1D4E226E-1082-46A9-9DC4-47197E860FAE}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24-4E90-9691-C47C0108BF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{25D4ABE0-3672-47D7-8949-786B134A13F4}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24-4E90-9691-C47C0108BF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{DDA42D30-A996-415B-B653-CE1E4329558C}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24-4E90-9691-C47C0108BFCB}"/>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{5620052E-F7C6-4C40-BAE6-234A3B5D8F92}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724-4E90-9691-C47C0108BFCB}"/>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{BA942C2A-5E1A-4086-9927-8C5855B99659}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724-4E90-9691-C47C0108BFC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{E5A2252C-844C-4F6B-B0B9-D62B073BF556}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724-4E90-9691-C47C0108BFCB}"/>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{8BFB3B9C-8143-4920-86D4-14A7B6B63A5F}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724-4E90-9691-C47C0108B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24-4E90-9691-C47C0108BFCB}"/>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元利償還金等から算入公債費等を差引いた実質公債費比率の分子は、地方債残高の減少に伴い元利償還金の減額が見込まれ、緩やかに減少する見込みである。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地方債の現在高は減少傾向であり、充当可能基金は令和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年度は基金取り崩しにより減額している。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今後も長期的な視点で、地方債の発行額は償還額を上回らないことで、地方債の現在高を減少させていく。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将来負担比率の分子がマイナスとなっているが、引き続き健全な財政運営に努める。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百万円の積立が増加した一方で、財政調整基金を役場庁舎敷地購入により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の影響や人口減少により町税の減収、大規模災害の発生など不測の事態への対応に加え、公共施設の老朽化対策やデジタル社会への対応など、今後の財政需要の増大にも適切に対応していけるよう一定の額を確保し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地域内で実施される公共施設整備事業の円滑を図ることを目的とし、高齢化社会に対応するための経費、魅力ある地域づくりを自主的に推進するための経費、快適な暮らしが営める経費等の財源に充てる。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を図ることを目的とし、森林環境システム運用の経費、森林の整備に関する施策の経費、森林整備を担うべき人材の育成及び確保、森林の有する公益的機能に関する普及啓発、木材利用の促進その他森林整備の促進に関する施策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百万円を積立て、保育所修繕事業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百万円、小学校校舎修繕事業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百万円増加している。森林環境譲与税交付金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百万円積立て、森林管理システム等に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公共施設の老朽化対策、これからのデジタル社会に適切に対応していけるよう一定の額を確保していくことを予定している。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森林環境譲与税交付金を積立て、計画的に森林環境整備に努める。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百万円の減少となっている。これは役場庁舎敷地購入費に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百万円、災害復旧事業・新型コロナウイルス支援事業に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百万円基金を取り崩したことによる減少が主な要因である。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景気後退により町税の大幅な減収や大規模災害の発生など不測の事態に備えるため一定の財政調整基金残高を引き続き確保していく。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百万円積立て、公債費償還のため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今後の金利変動等の公債費の償還リスクに備え計画的に積立をおこなう。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と同水準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で推移している。但し、取得価額の３割近くを占める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を下げている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布設年度が古い道路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は評価に含まれていないため実際の老朽化度合いより低く算出されている可能性がある。全体的には老朽化した資産が多い。特に資産規模が大きい「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」、「公営住宅」、「学校施設」は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を超えている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の新規取得資産は４億円程度であり、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指標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の改善には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大きな影響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なかった。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138320</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05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63627</xdr:rowOff>
    </xdr:from>
    <xdr:to>
      <xdr:col>19</xdr:col>
      <xdr:colOff>187325</xdr:colOff>
      <xdr:row>31</xdr:row>
      <xdr:rowOff>165227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114427</xdr:rowOff>
    </xdr:from>
    <xdr:to>
      <xdr:col>23</xdr:col>
      <xdr:colOff>85725</xdr:colOff>
      <xdr:row>31</xdr:row>
      <xdr:rowOff>166243</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200902"/>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63627</xdr:rowOff>
    </xdr:from>
    <xdr:to>
      <xdr:col>15</xdr:col>
      <xdr:colOff>187325</xdr:colOff>
      <xdr:row>31</xdr:row>
      <xdr:rowOff>165227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15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114427</xdr:rowOff>
    </xdr:from>
    <xdr:to>
      <xdr:col>19</xdr:col>
      <xdr:colOff>136525</xdr:colOff>
      <xdr:row>31</xdr:row>
      <xdr:rowOff>114427</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0090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33401</xdr:rowOff>
    </xdr:from>
    <xdr:to>
      <xdr:col>11</xdr:col>
      <xdr:colOff>187325</xdr:colOff>
      <xdr:row>31</xdr:row>
      <xdr:rowOff>135001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84201</xdr:rowOff>
    </xdr:from>
    <xdr:to>
      <xdr:col>15</xdr:col>
      <xdr:colOff>136525</xdr:colOff>
      <xdr:row>31</xdr:row>
      <xdr:rowOff>114427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17067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7493</xdr:rowOff>
    </xdr:from>
    <xdr:to>
      <xdr:col>7</xdr:col>
      <xdr:colOff>187325</xdr:colOff>
      <xdr:row>31</xdr:row>
      <xdr:rowOff>109093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58293</xdr:rowOff>
    </xdr:from>
    <xdr:to>
      <xdr:col>11</xdr:col>
      <xdr:colOff>136525</xdr:colOff>
      <xdr:row>31</xdr:row>
      <xdr:rowOff>84201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14476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10304</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151528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89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125620</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を下回る水準である。全国平均及び長野県平均と比較しても低い水準にある。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地方債残高は約４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億円程度であるが、償還財源として充当可能な基金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を２０億円程度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を有しており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問題のある水準ではない。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ゼロである。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但し、今後は、人口減少により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歳入が減少する一方で、老朽化したインフラや施設の更新のために歳出は増加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、当該指標は悪化することが見込まれる。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68211</xdr:rowOff>
    </xdr:from>
    <xdr:to>
      <xdr:col>76</xdr:col>
      <xdr:colOff>73025</xdr:colOff>
      <xdr:row>27</xdr:row>
      <xdr:rowOff>169811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4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91088</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32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48677</xdr:rowOff>
    </xdr:from>
    <xdr:to>
      <xdr:col>72</xdr:col>
      <xdr:colOff>123825</xdr:colOff>
      <xdr:row>27</xdr:row>
      <xdr:rowOff>150277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99477</xdr:rowOff>
    </xdr:from>
    <xdr:to>
      <xdr:col>76</xdr:col>
      <xdr:colOff>22225</xdr:colOff>
      <xdr:row>27</xdr:row>
      <xdr:rowOff>119011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500152"/>
          <a:ext cx="711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63482</xdr:rowOff>
    </xdr:from>
    <xdr:to>
      <xdr:col>68</xdr:col>
      <xdr:colOff>123825</xdr:colOff>
      <xdr:row>27</xdr:row>
      <xdr:rowOff>165082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4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99477</xdr:rowOff>
    </xdr:from>
    <xdr:to>
      <xdr:col>72</xdr:col>
      <xdr:colOff>73025</xdr:colOff>
      <xdr:row>27</xdr:row>
      <xdr:rowOff>114282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500152"/>
          <a:ext cx="762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56388</xdr:rowOff>
    </xdr:from>
    <xdr:to>
      <xdr:col>64</xdr:col>
      <xdr:colOff>123825</xdr:colOff>
      <xdr:row>27</xdr:row>
      <xdr:rowOff>157988</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45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107188</xdr:rowOff>
    </xdr:from>
    <xdr:to>
      <xdr:col>68</xdr:col>
      <xdr:colOff>73025</xdr:colOff>
      <xdr:row>27</xdr:row>
      <xdr:rowOff>114282</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507863"/>
          <a:ext cx="762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78801</xdr:rowOff>
    </xdr:from>
    <xdr:to>
      <xdr:col>60</xdr:col>
      <xdr:colOff>123825</xdr:colOff>
      <xdr:row>28</xdr:row>
      <xdr:rowOff>8951</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4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107188</xdr:rowOff>
    </xdr:from>
    <xdr:to>
      <xdr:col>64</xdr:col>
      <xdr:colOff>73025</xdr:colOff>
      <xdr:row>27</xdr:row>
      <xdr:rowOff>129601</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507863"/>
          <a:ext cx="762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166804</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22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10159</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2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3065</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2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78</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5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133185</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13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102326</xdr:rowOff>
    </xdr:from>
    <xdr:to>
      <xdr:col>24</xdr:col>
      <xdr:colOff>63500</xdr:colOff>
      <xdr:row>36</xdr:row>
      <xdr:rowOff>161108</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27452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51526</xdr:rowOff>
    </xdr:from>
    <xdr:to>
      <xdr:col>15</xdr:col>
      <xdr:colOff>101600</xdr:colOff>
      <xdr:row>36</xdr:row>
      <xdr:rowOff>153126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102326</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2745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81099</xdr:rowOff>
    </xdr:from>
    <xdr:to>
      <xdr:col>15</xdr:col>
      <xdr:colOff>50800</xdr:colOff>
      <xdr:row>36</xdr:row>
      <xdr:rowOff>102326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2532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4173</xdr:rowOff>
    </xdr:from>
    <xdr:to>
      <xdr:col>6</xdr:col>
      <xdr:colOff>38100</xdr:colOff>
      <xdr:row>36</xdr:row>
      <xdr:rowOff>105773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54973</xdr:rowOff>
    </xdr:from>
    <xdr:to>
      <xdr:col>10</xdr:col>
      <xdr:colOff>114300</xdr:colOff>
      <xdr:row>36</xdr:row>
      <xdr:rowOff>81099</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2271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169653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122300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28700</xdr:rowOff>
    </xdr:from>
    <xdr:to>
      <xdr:col>55</xdr:col>
      <xdr:colOff>50800</xdr:colOff>
      <xdr:row>41</xdr:row>
      <xdr:rowOff>130300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7127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3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31038</xdr:rowOff>
    </xdr:from>
    <xdr:to>
      <xdr:col>50</xdr:col>
      <xdr:colOff>165100</xdr:colOff>
      <xdr:row>41</xdr:row>
      <xdr:rowOff>132638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79500</xdr:rowOff>
    </xdr:from>
    <xdr:to>
      <xdr:col>55</xdr:col>
      <xdr:colOff>0</xdr:colOff>
      <xdr:row>41</xdr:row>
      <xdr:rowOff>81838</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08950"/>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34584</xdr:rowOff>
    </xdr:from>
    <xdr:to>
      <xdr:col>46</xdr:col>
      <xdr:colOff>38100</xdr:colOff>
      <xdr:row>41</xdr:row>
      <xdr:rowOff>136184</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81838</xdr:rowOff>
    </xdr:from>
    <xdr:to>
      <xdr:col>50</xdr:col>
      <xdr:colOff>114300</xdr:colOff>
      <xdr:row>41</xdr:row>
      <xdr:rowOff>85384</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11288"/>
          <a:ext cx="889000" cy="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36453</xdr:rowOff>
    </xdr:from>
    <xdr:to>
      <xdr:col>41</xdr:col>
      <xdr:colOff>101600</xdr:colOff>
      <xdr:row>41</xdr:row>
      <xdr:rowOff>138053</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6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85384</xdr:rowOff>
    </xdr:from>
    <xdr:to>
      <xdr:col>45</xdr:col>
      <xdr:colOff>177800</xdr:colOff>
      <xdr:row>41</xdr:row>
      <xdr:rowOff>87253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14834"/>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37860</xdr:rowOff>
    </xdr:from>
    <xdr:to>
      <xdr:col>36</xdr:col>
      <xdr:colOff>165100</xdr:colOff>
      <xdr:row>41</xdr:row>
      <xdr:rowOff>139460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87253</xdr:rowOff>
    </xdr:from>
    <xdr:to>
      <xdr:col>41</xdr:col>
      <xdr:colOff>50800</xdr:colOff>
      <xdr:row>41</xdr:row>
      <xdr:rowOff>88660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16703"/>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123765</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127311</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129180</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5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130587</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39007</xdr:rowOff>
    </xdr:from>
    <xdr:to>
      <xdr:col>24</xdr:col>
      <xdr:colOff>114300</xdr:colOff>
      <xdr:row>62</xdr:row>
      <xdr:rowOff>140607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17434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146776</xdr:rowOff>
    </xdr:from>
    <xdr:to>
      <xdr:col>20</xdr:col>
      <xdr:colOff>38100</xdr:colOff>
      <xdr:row>62</xdr:row>
      <xdr:rowOff>76926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89807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656026"/>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26126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65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115751</xdr:rowOff>
    </xdr:from>
    <xdr:to>
      <xdr:col>10</xdr:col>
      <xdr:colOff>165100</xdr:colOff>
      <xdr:row>62</xdr:row>
      <xdr:rowOff>45901</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166551</xdr:rowOff>
    </xdr:from>
    <xdr:to>
      <xdr:col>15</xdr:col>
      <xdr:colOff>50800</xdr:colOff>
      <xdr:row>62</xdr:row>
      <xdr:rowOff>26126</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62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166551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5956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68053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37028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128326</xdr:rowOff>
    </xdr:from>
    <xdr:to>
      <xdr:col>55</xdr:col>
      <xdr:colOff>50800</xdr:colOff>
      <xdr:row>62</xdr:row>
      <xdr:rowOff>58476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5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151203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438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135311</xdr:rowOff>
    </xdr:from>
    <xdr:to>
      <xdr:col>50</xdr:col>
      <xdr:colOff>165100</xdr:colOff>
      <xdr:row>62</xdr:row>
      <xdr:rowOff>65461</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5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7676</xdr:rowOff>
    </xdr:from>
    <xdr:to>
      <xdr:col>55</xdr:col>
      <xdr:colOff>0</xdr:colOff>
      <xdr:row>62</xdr:row>
      <xdr:rowOff>14661</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637576"/>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140464</xdr:rowOff>
    </xdr:from>
    <xdr:to>
      <xdr:col>46</xdr:col>
      <xdr:colOff>38100</xdr:colOff>
      <xdr:row>62</xdr:row>
      <xdr:rowOff>70614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5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14661</xdr:rowOff>
    </xdr:from>
    <xdr:to>
      <xdr:col>50</xdr:col>
      <xdr:colOff>114300</xdr:colOff>
      <xdr:row>62</xdr:row>
      <xdr:rowOff>19814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644561"/>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146493</xdr:rowOff>
    </xdr:from>
    <xdr:to>
      <xdr:col>41</xdr:col>
      <xdr:colOff>101600</xdr:colOff>
      <xdr:row>62</xdr:row>
      <xdr:rowOff>76643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6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19814</xdr:rowOff>
    </xdr:from>
    <xdr:to>
      <xdr:col>45</xdr:col>
      <xdr:colOff>177800</xdr:colOff>
      <xdr:row>62</xdr:row>
      <xdr:rowOff>25843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649714"/>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150871</xdr:rowOff>
    </xdr:from>
    <xdr:to>
      <xdr:col>36</xdr:col>
      <xdr:colOff>165100</xdr:colOff>
      <xdr:row>62</xdr:row>
      <xdr:rowOff>81021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6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25843</xdr:rowOff>
    </xdr:from>
    <xdr:to>
      <xdr:col>41</xdr:col>
      <xdr:colOff>50800</xdr:colOff>
      <xdr:row>62</xdr:row>
      <xdr:rowOff>30221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655743"/>
          <a:ext cx="889000" cy="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81988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368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87141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374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93170</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3801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97548</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384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75474</xdr:rowOff>
    </xdr:from>
    <xdr:to>
      <xdr:col>24</xdr:col>
      <xdr:colOff>114300</xdr:colOff>
      <xdr:row>85</xdr:row>
      <xdr:rowOff>5624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53901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126274</xdr:rowOff>
    </xdr:from>
    <xdr:to>
      <xdr:col>24</xdr:col>
      <xdr:colOff>63500</xdr:colOff>
      <xdr:row>85</xdr:row>
      <xdr:rowOff>3811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flipV="1">
          <a:off x="3797300" y="145280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124461</xdr:rowOff>
    </xdr:from>
    <xdr:to>
      <xdr:col>15</xdr:col>
      <xdr:colOff>101600</xdr:colOff>
      <xdr:row>85</xdr:row>
      <xdr:rowOff>54611</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3811</xdr:rowOff>
    </xdr:from>
    <xdr:to>
      <xdr:col>19</xdr:col>
      <xdr:colOff>177800</xdr:colOff>
      <xdr:row>85</xdr:row>
      <xdr:rowOff>3811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106499</xdr:rowOff>
    </xdr:from>
    <xdr:to>
      <xdr:col>10</xdr:col>
      <xdr:colOff>165100</xdr:colOff>
      <xdr:row>85</xdr:row>
      <xdr:rowOff>36649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157299</xdr:rowOff>
    </xdr:from>
    <xdr:to>
      <xdr:col>15</xdr:col>
      <xdr:colOff>50800</xdr:colOff>
      <xdr:row>85</xdr:row>
      <xdr:rowOff>3811</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5590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59145</xdr:rowOff>
    </xdr:from>
    <xdr:to>
      <xdr:col>6</xdr:col>
      <xdr:colOff>38100</xdr:colOff>
      <xdr:row>84</xdr:row>
      <xdr:rowOff>160745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109945</xdr:rowOff>
    </xdr:from>
    <xdr:to>
      <xdr:col>10</xdr:col>
      <xdr:colOff>114300</xdr:colOff>
      <xdr:row>84</xdr:row>
      <xdr:rowOff>157299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51174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45738</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27776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151872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146101</xdr:rowOff>
    </xdr:from>
    <xdr:to>
      <xdr:col>55</xdr:col>
      <xdr:colOff>50800</xdr:colOff>
      <xdr:row>86</xdr:row>
      <xdr:rowOff>76251</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61028</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3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155245</xdr:rowOff>
    </xdr:from>
    <xdr:to>
      <xdr:col>50</xdr:col>
      <xdr:colOff>165100</xdr:colOff>
      <xdr:row>86</xdr:row>
      <xdr:rowOff>85395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25451</xdr:rowOff>
    </xdr:from>
    <xdr:to>
      <xdr:col>55</xdr:col>
      <xdr:colOff>0</xdr:colOff>
      <xdr:row>86</xdr:row>
      <xdr:rowOff>34595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77015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156502</xdr:rowOff>
    </xdr:from>
    <xdr:to>
      <xdr:col>46</xdr:col>
      <xdr:colOff>38100</xdr:colOff>
      <xdr:row>86</xdr:row>
      <xdr:rowOff>86652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34595</xdr:rowOff>
    </xdr:from>
    <xdr:to>
      <xdr:col>50</xdr:col>
      <xdr:colOff>114300</xdr:colOff>
      <xdr:row>86</xdr:row>
      <xdr:rowOff>35852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77929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157607</xdr:rowOff>
    </xdr:from>
    <xdr:to>
      <xdr:col>41</xdr:col>
      <xdr:colOff>101600</xdr:colOff>
      <xdr:row>86</xdr:row>
      <xdr:rowOff>87757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35852</xdr:rowOff>
    </xdr:from>
    <xdr:to>
      <xdr:col>45</xdr:col>
      <xdr:colOff>177800</xdr:colOff>
      <xdr:row>86</xdr:row>
      <xdr:rowOff>36957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78055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169723</xdr:rowOff>
    </xdr:from>
    <xdr:to>
      <xdr:col>36</xdr:col>
      <xdr:colOff>165100</xdr:colOff>
      <xdr:row>86</xdr:row>
      <xdr:rowOff>99873</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36957</xdr:rowOff>
    </xdr:from>
    <xdr:to>
      <xdr:col>41</xdr:col>
      <xdr:colOff>50800</xdr:colOff>
      <xdr:row>86</xdr:row>
      <xdr:rowOff>49073</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78165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76522</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2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77779</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78884</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2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91000</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49530</xdr:rowOff>
    </xdr:from>
    <xdr:to>
      <xdr:col>85</xdr:col>
      <xdr:colOff>177800</xdr:colOff>
      <xdr:row>40</xdr:row>
      <xdr:rowOff>151130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135907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19050</xdr:rowOff>
    </xdr:from>
    <xdr:to>
      <xdr:col>81</xdr:col>
      <xdr:colOff>101600</xdr:colOff>
      <xdr:row>40</xdr:row>
      <xdr:rowOff>120650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69850</xdr:rowOff>
    </xdr:from>
    <xdr:to>
      <xdr:col>85</xdr:col>
      <xdr:colOff>127000</xdr:colOff>
      <xdr:row>40</xdr:row>
      <xdr:rowOff>100330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9278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19050</xdr:rowOff>
    </xdr:from>
    <xdr:to>
      <xdr:col>76</xdr:col>
      <xdr:colOff>165100</xdr:colOff>
      <xdr:row>40</xdr:row>
      <xdr:rowOff>120650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69850</xdr:rowOff>
    </xdr:from>
    <xdr:to>
      <xdr:col>81</xdr:col>
      <xdr:colOff>50800</xdr:colOff>
      <xdr:row>40</xdr:row>
      <xdr:rowOff>69850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927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3810</xdr:rowOff>
    </xdr:from>
    <xdr:to>
      <xdr:col>72</xdr:col>
      <xdr:colOff>38100</xdr:colOff>
      <xdr:row>40</xdr:row>
      <xdr:rowOff>105410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54610</xdr:rowOff>
    </xdr:from>
    <xdr:to>
      <xdr:col>76</xdr:col>
      <xdr:colOff>114300</xdr:colOff>
      <xdr:row>40</xdr:row>
      <xdr:rowOff>69850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912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161290</xdr:rowOff>
    </xdr:from>
    <xdr:to>
      <xdr:col>67</xdr:col>
      <xdr:colOff>101600</xdr:colOff>
      <xdr:row>40</xdr:row>
      <xdr:rowOff>91440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40640</xdr:rowOff>
    </xdr:from>
    <xdr:to>
      <xdr:col>71</xdr:col>
      <xdr:colOff>177800</xdr:colOff>
      <xdr:row>40</xdr:row>
      <xdr:rowOff>54610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89864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111777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111777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96537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95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82567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56947</xdr:rowOff>
    </xdr:from>
    <xdr:to>
      <xdr:col>112</xdr:col>
      <xdr:colOff>38100</xdr:colOff>
      <xdr:row>39</xdr:row>
      <xdr:rowOff>158547</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107747</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78789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62433</xdr:rowOff>
    </xdr:from>
    <xdr:to>
      <xdr:col>107</xdr:col>
      <xdr:colOff>101600</xdr:colOff>
      <xdr:row>39</xdr:row>
      <xdr:rowOff>164033</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107747</xdr:rowOff>
    </xdr:from>
    <xdr:to>
      <xdr:col>111</xdr:col>
      <xdr:colOff>177800</xdr:colOff>
      <xdr:row>39</xdr:row>
      <xdr:rowOff>113233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794297"/>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67920</xdr:rowOff>
    </xdr:from>
    <xdr:to>
      <xdr:col>102</xdr:col>
      <xdr:colOff>165100</xdr:colOff>
      <xdr:row>39</xdr:row>
      <xdr:rowOff>169520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113233</xdr:rowOff>
    </xdr:from>
    <xdr:to>
      <xdr:col>107</xdr:col>
      <xdr:colOff>50800</xdr:colOff>
      <xdr:row>39</xdr:row>
      <xdr:rowOff>118720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9978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70663</xdr:rowOff>
    </xdr:from>
    <xdr:to>
      <xdr:col>98</xdr:col>
      <xdr:colOff>38100</xdr:colOff>
      <xdr:row>40</xdr:row>
      <xdr:rowOff>813</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118720</xdr:rowOff>
    </xdr:from>
    <xdr:to>
      <xdr:col>102</xdr:col>
      <xdr:colOff>114300</xdr:colOff>
      <xdr:row>39</xdr:row>
      <xdr:rowOff>121463</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80527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149674</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8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155160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84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160647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17340</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61</xdr:row>
      <xdr:rowOff>160020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6135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61</xdr:row>
      <xdr:rowOff>155122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613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110853</xdr:rowOff>
    </xdr:from>
    <xdr:to>
      <xdr:col>72</xdr:col>
      <xdr:colOff>38100</xdr:colOff>
      <xdr:row>62</xdr:row>
      <xdr:rowOff>41003</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61</xdr:row>
      <xdr:rowOff>161653</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613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140244</xdr:rowOff>
    </xdr:from>
    <xdr:to>
      <xdr:col>67</xdr:col>
      <xdr:colOff>101600</xdr:colOff>
      <xdr:row>62</xdr:row>
      <xdr:rowOff>70394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161653</xdr:rowOff>
    </xdr:from>
    <xdr:to>
      <xdr:col>71</xdr:col>
      <xdr:colOff>177800</xdr:colOff>
      <xdr:row>62</xdr:row>
      <xdr:rowOff>19594</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flipV="1">
          <a:off x="12814300" y="106201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32130</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61521</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58700</xdr:rowOff>
    </xdr:from>
    <xdr:to>
      <xdr:col>116</xdr:col>
      <xdr:colOff>114300</xdr:colOff>
      <xdr:row>63</xdr:row>
      <xdr:rowOff>160300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145077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59796</xdr:rowOff>
    </xdr:from>
    <xdr:to>
      <xdr:col>112</xdr:col>
      <xdr:colOff>38100</xdr:colOff>
      <xdr:row>63</xdr:row>
      <xdr:rowOff>161396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109500</xdr:rowOff>
    </xdr:from>
    <xdr:to>
      <xdr:col>116</xdr:col>
      <xdr:colOff>63500</xdr:colOff>
      <xdr:row>63</xdr:row>
      <xdr:rowOff>110596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10850"/>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60757</xdr:rowOff>
    </xdr:from>
    <xdr:to>
      <xdr:col>107</xdr:col>
      <xdr:colOff>101600</xdr:colOff>
      <xdr:row>63</xdr:row>
      <xdr:rowOff>162357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110596</xdr:rowOff>
    </xdr:from>
    <xdr:to>
      <xdr:col>111</xdr:col>
      <xdr:colOff>177800</xdr:colOff>
      <xdr:row>63</xdr:row>
      <xdr:rowOff>111557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11946"/>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61580</xdr:rowOff>
    </xdr:from>
    <xdr:to>
      <xdr:col>102</xdr:col>
      <xdr:colOff>165100</xdr:colOff>
      <xdr:row>63</xdr:row>
      <xdr:rowOff>163180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111557</xdr:rowOff>
    </xdr:from>
    <xdr:to>
      <xdr:col>107</xdr:col>
      <xdr:colOff>50800</xdr:colOff>
      <xdr:row>63</xdr:row>
      <xdr:rowOff>112380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129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62129</xdr:rowOff>
    </xdr:from>
    <xdr:to>
      <xdr:col>98</xdr:col>
      <xdr:colOff>38100</xdr:colOff>
      <xdr:row>63</xdr:row>
      <xdr:rowOff>163729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112380</xdr:rowOff>
    </xdr:from>
    <xdr:to>
      <xdr:col>102</xdr:col>
      <xdr:colOff>114300</xdr:colOff>
      <xdr:row>63</xdr:row>
      <xdr:rowOff>112929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1373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152523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5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153484</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154307</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154856</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5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160382</xdr:rowOff>
    </xdr:from>
    <xdr:to>
      <xdr:col>85</xdr:col>
      <xdr:colOff>177800</xdr:colOff>
      <xdr:row>82</xdr:row>
      <xdr:rowOff>90532</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11809</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38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39732</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03495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81</xdr:row>
      <xdr:rowOff>147501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03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111579</xdr:rowOff>
    </xdr:from>
    <xdr:to>
      <xdr:col>76</xdr:col>
      <xdr:colOff>114300</xdr:colOff>
      <xdr:row>81</xdr:row>
      <xdr:rowOff>147501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399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75656</xdr:rowOff>
    </xdr:from>
    <xdr:to>
      <xdr:col>71</xdr:col>
      <xdr:colOff>177800</xdr:colOff>
      <xdr:row>81</xdr:row>
      <xdr:rowOff>111579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47007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15239</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58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15239</xdr:rowOff>
    </xdr:from>
    <xdr:to>
      <xdr:col>111</xdr:col>
      <xdr:colOff>177800</xdr:colOff>
      <xdr:row>85</xdr:row>
      <xdr:rowOff>19050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58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22861</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143511</xdr:rowOff>
    </xdr:from>
    <xdr:to>
      <xdr:col>98</xdr:col>
      <xdr:colOff>38100</xdr:colOff>
      <xdr:row>85</xdr:row>
      <xdr:rowOff>73661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22861</xdr:rowOff>
    </xdr:from>
    <xdr:to>
      <xdr:col>102</xdr:col>
      <xdr:colOff>114300</xdr:colOff>
      <xdr:row>85</xdr:row>
      <xdr:rowOff>22861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59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57166</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64788</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125730</xdr:rowOff>
    </xdr:from>
    <xdr:to>
      <xdr:col>85</xdr:col>
      <xdr:colOff>177800</xdr:colOff>
      <xdr:row>107</xdr:row>
      <xdr:rowOff>55880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82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40657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5080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83413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106</xdr:row>
      <xdr:rowOff>167639</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114300</xdr:rowOff>
    </xdr:from>
    <xdr:to>
      <xdr:col>72</xdr:col>
      <xdr:colOff>38100</xdr:colOff>
      <xdr:row>107</xdr:row>
      <xdr:rowOff>44450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165100</xdr:rowOff>
    </xdr:from>
    <xdr:to>
      <xdr:col>76</xdr:col>
      <xdr:colOff>114300</xdr:colOff>
      <xdr:row>106</xdr:row>
      <xdr:rowOff>167639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83388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135889</xdr:rowOff>
    </xdr:from>
    <xdr:to>
      <xdr:col>67</xdr:col>
      <xdr:colOff>101600</xdr:colOff>
      <xdr:row>107</xdr:row>
      <xdr:rowOff>66039</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165100</xdr:rowOff>
    </xdr:from>
    <xdr:to>
      <xdr:col>71</xdr:col>
      <xdr:colOff>177800</xdr:colOff>
      <xdr:row>107</xdr:row>
      <xdr:rowOff>15239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flipV="1">
          <a:off x="12814300" y="183388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35577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57166</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1854</xdr:rowOff>
    </xdr:from>
    <xdr:to>
      <xdr:col>116</xdr:col>
      <xdr:colOff>114300</xdr:colOff>
      <xdr:row>108</xdr:row>
      <xdr:rowOff>103454</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5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132681</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3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165379</xdr:rowOff>
    </xdr:from>
    <xdr:to>
      <xdr:col>112</xdr:col>
      <xdr:colOff>38100</xdr:colOff>
      <xdr:row>108</xdr:row>
      <xdr:rowOff>95529</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5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44729</xdr:rowOff>
    </xdr:from>
    <xdr:to>
      <xdr:col>116</xdr:col>
      <xdr:colOff>63500</xdr:colOff>
      <xdr:row>108</xdr:row>
      <xdr:rowOff>52654</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1323300" y="18561329"/>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167056</xdr:rowOff>
    </xdr:from>
    <xdr:to>
      <xdr:col>107</xdr:col>
      <xdr:colOff>101600</xdr:colOff>
      <xdr:row>108</xdr:row>
      <xdr:rowOff>97206</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5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44729</xdr:rowOff>
    </xdr:from>
    <xdr:to>
      <xdr:col>111</xdr:col>
      <xdr:colOff>177800</xdr:colOff>
      <xdr:row>108</xdr:row>
      <xdr:rowOff>46406</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0434300" y="18561329"/>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168580</xdr:rowOff>
    </xdr:from>
    <xdr:to>
      <xdr:col>102</xdr:col>
      <xdr:colOff>165100</xdr:colOff>
      <xdr:row>108</xdr:row>
      <xdr:rowOff>98730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5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46406</xdr:rowOff>
    </xdr:from>
    <xdr:to>
      <xdr:col>107</xdr:col>
      <xdr:colOff>50800</xdr:colOff>
      <xdr:row>108</xdr:row>
      <xdr:rowOff>47930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9545300" y="1856300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7189</xdr:rowOff>
    </xdr:from>
    <xdr:to>
      <xdr:col>98</xdr:col>
      <xdr:colOff>38100</xdr:colOff>
      <xdr:row>108</xdr:row>
      <xdr:rowOff>108789</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5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47930</xdr:rowOff>
    </xdr:from>
    <xdr:to>
      <xdr:col>102</xdr:col>
      <xdr:colOff>114300</xdr:colOff>
      <xdr:row>108</xdr:row>
      <xdr:rowOff>57989</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8656300" y="1856453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112056</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2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113733</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28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115257</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2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125316</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2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道路の減価償却率が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４０％程度と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低くなっているのは、公会計開始時の資産評価において工事年度が古い道路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工事資料まで遡れなかったことにより、資産計上の対象を平成元年以降の比較的新しい道路に限定しているためである。認定こども園・幼稚園・保育園については、町内に保育園が１施設存在するが、平成５年築したものであり法定耐用年数を経過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保育園統合に伴い増築した部分があるが、これも今後３年程度で法定耐用年数を経過する。学校施設の一人当たり面積が類似団体平均の３割程度と大幅に低くなっているのは、町内に小中学校がそれぞれ１校存在するが、中学校は近隣の団体で構成する一部事務組合で運営しており町の資産として計上していないためである。なお、小学校の建築年度は校舎が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年度、プール棟が平成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年度の建築と古く、減価償却率が高くなっている。公営住宅は、建築年度が平成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年以前で既に法定耐用年数を経過したものが大部分（床面積換算で約８割、取得価額換算で約７割）を占めている。児童館は１施設存在している。平成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年度の建築で築後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年以上を経過しているが、鉄筋コンクリート造の建物で法定耐用年数が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年であるため減価償却率は５割未満となっている。公民館は、すべて平成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年度以前の建築であり、耐震化や修繕をしながら使用している。ほとんどの建物が法定耐用年数を経過しているため、減価償却率は高くなっている。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117384</xdr:rowOff>
    </xdr:from>
    <xdr:to>
      <xdr:col>24</xdr:col>
      <xdr:colOff>114300</xdr:colOff>
      <xdr:row>63</xdr:row>
      <xdr:rowOff>47534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95811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37374</xdr:rowOff>
    </xdr:from>
    <xdr:to>
      <xdr:col>20</xdr:col>
      <xdr:colOff>38100</xdr:colOff>
      <xdr:row>62</xdr:row>
      <xdr:rowOff>138974</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88174</xdr:rowOff>
    </xdr:from>
    <xdr:to>
      <xdr:col>24</xdr:col>
      <xdr:colOff>63500</xdr:colOff>
      <xdr:row>62</xdr:row>
      <xdr:rowOff>168184</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71807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37374</xdr:rowOff>
    </xdr:from>
    <xdr:to>
      <xdr:col>15</xdr:col>
      <xdr:colOff>101600</xdr:colOff>
      <xdr:row>62</xdr:row>
      <xdr:rowOff>138974</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88174</xdr:rowOff>
    </xdr:from>
    <xdr:to>
      <xdr:col>19</xdr:col>
      <xdr:colOff>177800</xdr:colOff>
      <xdr:row>62</xdr:row>
      <xdr:rowOff>88174</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718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169635</xdr:rowOff>
    </xdr:from>
    <xdr:to>
      <xdr:col>10</xdr:col>
      <xdr:colOff>165100</xdr:colOff>
      <xdr:row>62</xdr:row>
      <xdr:rowOff>99785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48985</xdr:rowOff>
    </xdr:from>
    <xdr:to>
      <xdr:col>15</xdr:col>
      <xdr:colOff>50800</xdr:colOff>
      <xdr:row>62</xdr:row>
      <xdr:rowOff>88174</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6788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61867</xdr:rowOff>
    </xdr:from>
    <xdr:to>
      <xdr:col>6</xdr:col>
      <xdr:colOff>38100</xdr:colOff>
      <xdr:row>62</xdr:row>
      <xdr:rowOff>163467</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48985</xdr:rowOff>
    </xdr:from>
    <xdr:to>
      <xdr:col>10</xdr:col>
      <xdr:colOff>114300</xdr:colOff>
      <xdr:row>62</xdr:row>
      <xdr:rowOff>112667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130300" y="10678885"/>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130101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130101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90912</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154594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55819</xdr:rowOff>
    </xdr:from>
    <xdr:to>
      <xdr:col>55</xdr:col>
      <xdr:colOff>50800</xdr:colOff>
      <xdr:row>63</xdr:row>
      <xdr:rowOff>157419</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8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56825</xdr:rowOff>
    </xdr:from>
    <xdr:to>
      <xdr:col>50</xdr:col>
      <xdr:colOff>165100</xdr:colOff>
      <xdr:row>63</xdr:row>
      <xdr:rowOff>158425</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8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106619</xdr:rowOff>
    </xdr:from>
    <xdr:to>
      <xdr:col>55</xdr:col>
      <xdr:colOff>0</xdr:colOff>
      <xdr:row>63</xdr:row>
      <xdr:rowOff>107625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907969"/>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57831</xdr:rowOff>
    </xdr:from>
    <xdr:to>
      <xdr:col>46</xdr:col>
      <xdr:colOff>38100</xdr:colOff>
      <xdr:row>63</xdr:row>
      <xdr:rowOff>159431</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8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107625</xdr:rowOff>
    </xdr:from>
    <xdr:to>
      <xdr:col>50</xdr:col>
      <xdr:colOff>114300</xdr:colOff>
      <xdr:row>63</xdr:row>
      <xdr:rowOff>108631</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90897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58745</xdr:rowOff>
    </xdr:from>
    <xdr:to>
      <xdr:col>41</xdr:col>
      <xdr:colOff>101600</xdr:colOff>
      <xdr:row>63</xdr:row>
      <xdr:rowOff>160345</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8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108631</xdr:rowOff>
    </xdr:from>
    <xdr:to>
      <xdr:col>45</xdr:col>
      <xdr:colOff>177800</xdr:colOff>
      <xdr:row>63</xdr:row>
      <xdr:rowOff>109545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7861300" y="1090998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60574</xdr:rowOff>
    </xdr:from>
    <xdr:to>
      <xdr:col>36</xdr:col>
      <xdr:colOff>165100</xdr:colOff>
      <xdr:row>63</xdr:row>
      <xdr:rowOff>162174</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8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109545</xdr:rowOff>
    </xdr:from>
    <xdr:to>
      <xdr:col>41</xdr:col>
      <xdr:colOff>50800</xdr:colOff>
      <xdr:row>63</xdr:row>
      <xdr:rowOff>111374</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9108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149552</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95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150558</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9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151472</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9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153301</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9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94722</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167095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4328866"/>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98516</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4328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121376</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2019300" y="14328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83</xdr:row>
      <xdr:rowOff>121376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130300" y="143141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140443</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163303</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F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F00-0000F8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F00-0000FA00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F00-0000FC00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60125</xdr:rowOff>
    </xdr:from>
    <xdr:to>
      <xdr:col>55</xdr:col>
      <xdr:colOff>50800</xdr:colOff>
      <xdr:row>85</xdr:row>
      <xdr:rowOff>161725</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10426700" y="146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38552</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F00-000008010000}"/>
            </a:ext>
          </a:extLst>
        </xdr:cNvPr>
        <xdr:cNvSpPr txBox="1"/>
      </xdr:nvSpPr>
      <xdr:spPr>
        <a:xfrm>
          <a:off x="10515600"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78087</xdr:rowOff>
    </xdr:from>
    <xdr:to>
      <xdr:col>50</xdr:col>
      <xdr:colOff>165100</xdr:colOff>
      <xdr:row>86</xdr:row>
      <xdr:rowOff>8237</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9588500" y="146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110925</xdr:rowOff>
    </xdr:from>
    <xdr:to>
      <xdr:col>55</xdr:col>
      <xdr:colOff>0</xdr:colOff>
      <xdr:row>85</xdr:row>
      <xdr:rowOff>128887</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9639300" y="1468417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81353</xdr:rowOff>
    </xdr:from>
    <xdr:to>
      <xdr:col>46</xdr:col>
      <xdr:colOff>38100</xdr:colOff>
      <xdr:row>86</xdr:row>
      <xdr:rowOff>11503</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8699500" y="146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128887</xdr:rowOff>
    </xdr:from>
    <xdr:to>
      <xdr:col>50</xdr:col>
      <xdr:colOff>114300</xdr:colOff>
      <xdr:row>85</xdr:row>
      <xdr:rowOff>132153</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8750300" y="147021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84291</xdr:rowOff>
    </xdr:from>
    <xdr:to>
      <xdr:col>41</xdr:col>
      <xdr:colOff>101600</xdr:colOff>
      <xdr:row>86</xdr:row>
      <xdr:rowOff>14441</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7810500" y="146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132153</xdr:rowOff>
    </xdr:from>
    <xdr:to>
      <xdr:col>45</xdr:col>
      <xdr:colOff>177800</xdr:colOff>
      <xdr:row>85</xdr:row>
      <xdr:rowOff>135091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7861300" y="14705403"/>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86251</xdr:rowOff>
    </xdr:from>
    <xdr:to>
      <xdr:col>36</xdr:col>
      <xdr:colOff>165100</xdr:colOff>
      <xdr:row>86</xdr:row>
      <xdr:rowOff>16401</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6921500" y="1465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135091</xdr:rowOff>
    </xdr:from>
    <xdr:to>
      <xdr:col>41</xdr:col>
      <xdr:colOff>50800</xdr:colOff>
      <xdr:row>85</xdr:row>
      <xdr:rowOff>137051</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6972300" y="14708341"/>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00000000-0008-0000-0F00-000011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00000000-0008-0000-0F00-000012010000}"/>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00000000-0008-0000-0F00-000013010000}"/>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00000000-0008-0000-0F00-000014010000}"/>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170814</xdr:rowOff>
    </xdr:from>
    <xdr:ext cx="469744" cy="259045"/>
    <xdr:sp macro="" textlink="">
      <xdr:nvSpPr>
        <xdr:cNvPr id="277" name="n_1mainValue【福祉施設】&#10;一人当たり面積">
          <a:extLst>
            <a:ext uri="{FF2B5EF4-FFF2-40B4-BE49-F238E27FC236}">
              <a16:creationId xmlns:a16="http://schemas.microsoft.com/office/drawing/2014/main" id="{00000000-0008-0000-0F00-000015010000}"/>
            </a:ext>
          </a:extLst>
        </xdr:cNvPr>
        <xdr:cNvSpPr txBox="1"/>
      </xdr:nvSpPr>
      <xdr:spPr>
        <a:xfrm>
          <a:off x="93917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2630</xdr:rowOff>
    </xdr:from>
    <xdr:ext cx="469744" cy="259045"/>
    <xdr:sp macro="" textlink="">
      <xdr:nvSpPr>
        <xdr:cNvPr id="278" name="n_2mainValue【福祉施設】&#10;一人当たり面積">
          <a:extLst>
            <a:ext uri="{FF2B5EF4-FFF2-40B4-BE49-F238E27FC236}">
              <a16:creationId xmlns:a16="http://schemas.microsoft.com/office/drawing/2014/main" id="{00000000-0008-0000-0F00-000016010000}"/>
            </a:ext>
          </a:extLst>
        </xdr:cNvPr>
        <xdr:cNvSpPr txBox="1"/>
      </xdr:nvSpPr>
      <xdr:spPr>
        <a:xfrm>
          <a:off x="8515427" y="1474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5568</xdr:rowOff>
    </xdr:from>
    <xdr:ext cx="469744" cy="259045"/>
    <xdr:sp macro="" textlink="">
      <xdr:nvSpPr>
        <xdr:cNvPr id="279" name="n_3mainValue【福祉施設】&#10;一人当たり面積">
          <a:extLst>
            <a:ext uri="{FF2B5EF4-FFF2-40B4-BE49-F238E27FC236}">
              <a16:creationId xmlns:a16="http://schemas.microsoft.com/office/drawing/2014/main" id="{00000000-0008-0000-0F00-000017010000}"/>
            </a:ext>
          </a:extLst>
        </xdr:cNvPr>
        <xdr:cNvSpPr txBox="1"/>
      </xdr:nvSpPr>
      <xdr:spPr>
        <a:xfrm>
          <a:off x="7626427" y="1475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7528</xdr:rowOff>
    </xdr:from>
    <xdr:ext cx="469744" cy="259045"/>
    <xdr:sp macro="" textlink="">
      <xdr:nvSpPr>
        <xdr:cNvPr id="280" name="n_4mainValue【福祉施設】&#10;一人当たり面積">
          <a:extLst>
            <a:ext uri="{FF2B5EF4-FFF2-40B4-BE49-F238E27FC236}">
              <a16:creationId xmlns:a16="http://schemas.microsoft.com/office/drawing/2014/main" id="{00000000-0008-0000-0F00-000018010000}"/>
            </a:ext>
          </a:extLst>
        </xdr:cNvPr>
        <xdr:cNvSpPr txBox="1"/>
      </xdr:nvSpPr>
      <xdr:spPr>
        <a:xfrm>
          <a:off x="6737427" y="147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164193</xdr:rowOff>
    </xdr:from>
    <xdr:to>
      <xdr:col>24</xdr:col>
      <xdr:colOff>114300</xdr:colOff>
      <xdr:row>106</xdr:row>
      <xdr:rowOff>94343</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142620</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102144</xdr:rowOff>
    </xdr:from>
    <xdr:to>
      <xdr:col>20</xdr:col>
      <xdr:colOff>38100</xdr:colOff>
      <xdr:row>106</xdr:row>
      <xdr:rowOff>32294</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152944</xdr:rowOff>
    </xdr:from>
    <xdr:to>
      <xdr:col>24</xdr:col>
      <xdr:colOff>63500</xdr:colOff>
      <xdr:row>106</xdr:row>
      <xdr:rowOff>43543</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81551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105</xdr:row>
      <xdr:rowOff>152944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8155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66221</xdr:rowOff>
    </xdr:from>
    <xdr:to>
      <xdr:col>10</xdr:col>
      <xdr:colOff>165100</xdr:colOff>
      <xdr:row>105</xdr:row>
      <xdr:rowOff>167821</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117021</xdr:rowOff>
    </xdr:from>
    <xdr:to>
      <xdr:col>15</xdr:col>
      <xdr:colOff>50800</xdr:colOff>
      <xdr:row>105</xdr:row>
      <xdr:rowOff>152944</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2019300" y="181192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31931</xdr:rowOff>
    </xdr:from>
    <xdr:to>
      <xdr:col>6</xdr:col>
      <xdr:colOff>38100</xdr:colOff>
      <xdr:row>105</xdr:row>
      <xdr:rowOff>133531</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82731</xdr:rowOff>
    </xdr:from>
    <xdr:to>
      <xdr:col>10</xdr:col>
      <xdr:colOff>114300</xdr:colOff>
      <xdr:row>105</xdr:row>
      <xdr:rowOff>117021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80849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23421</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158948</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124658</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F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F00-00006C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F00-00006E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F00-000070010000}"/>
            </a:ext>
          </a:extLst>
        </xdr:cNvPr>
        <xdr:cNvSpPr txBox="1"/>
      </xdr:nvSpPr>
      <xdr:spPr>
        <a:xfrm>
          <a:off x="10515600" y="18292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142748</xdr:rowOff>
    </xdr:from>
    <xdr:to>
      <xdr:col>55</xdr:col>
      <xdr:colOff>50800</xdr:colOff>
      <xdr:row>105</xdr:row>
      <xdr:rowOff>72898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10426700" y="179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165625</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F00-00007C010000}"/>
            </a:ext>
          </a:extLst>
        </xdr:cNvPr>
        <xdr:cNvSpPr txBox="1"/>
      </xdr:nvSpPr>
      <xdr:spPr>
        <a:xfrm>
          <a:off x="10515600" y="1782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145035</xdr:rowOff>
    </xdr:from>
    <xdr:to>
      <xdr:col>50</xdr:col>
      <xdr:colOff>165100</xdr:colOff>
      <xdr:row>102</xdr:row>
      <xdr:rowOff>75185</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9588500" y="174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24385</xdr:rowOff>
    </xdr:from>
    <xdr:to>
      <xdr:col>55</xdr:col>
      <xdr:colOff>0</xdr:colOff>
      <xdr:row>105</xdr:row>
      <xdr:rowOff>22098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9639300" y="17512285"/>
          <a:ext cx="838200" cy="5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163322</xdr:rowOff>
    </xdr:from>
    <xdr:to>
      <xdr:col>46</xdr:col>
      <xdr:colOff>38100</xdr:colOff>
      <xdr:row>102</xdr:row>
      <xdr:rowOff>93472</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8699500" y="1747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24385</xdr:rowOff>
    </xdr:from>
    <xdr:to>
      <xdr:col>50</xdr:col>
      <xdr:colOff>114300</xdr:colOff>
      <xdr:row>102</xdr:row>
      <xdr:rowOff>42672</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8750300" y="17512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11685</xdr:rowOff>
    </xdr:from>
    <xdr:to>
      <xdr:col>41</xdr:col>
      <xdr:colOff>101600</xdr:colOff>
      <xdr:row>101</xdr:row>
      <xdr:rowOff>113285</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7810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62485</xdr:rowOff>
    </xdr:from>
    <xdr:to>
      <xdr:col>45</xdr:col>
      <xdr:colOff>177800</xdr:colOff>
      <xdr:row>102</xdr:row>
      <xdr:rowOff>42672</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861300" y="17378935"/>
          <a:ext cx="889000" cy="1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84837</xdr:rowOff>
    </xdr:from>
    <xdr:to>
      <xdr:col>36</xdr:col>
      <xdr:colOff>165100</xdr:colOff>
      <xdr:row>104</xdr:row>
      <xdr:rowOff>14987</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6921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62485</xdr:rowOff>
    </xdr:from>
    <xdr:to>
      <xdr:col>41</xdr:col>
      <xdr:colOff>50800</xdr:colOff>
      <xdr:row>103</xdr:row>
      <xdr:rowOff>135637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6972300" y="17378935"/>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389" name="n_1aveValue【市民会館】&#10;一人当たり面積">
          <a:extLst>
            <a:ext uri="{FF2B5EF4-FFF2-40B4-BE49-F238E27FC236}">
              <a16:creationId xmlns:a16="http://schemas.microsoft.com/office/drawing/2014/main" id="{00000000-0008-0000-0F00-000085010000}"/>
            </a:ext>
          </a:extLst>
        </xdr:cNvPr>
        <xdr:cNvSpPr txBox="1"/>
      </xdr:nvSpPr>
      <xdr:spPr>
        <a:xfrm>
          <a:off x="9391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3064</xdr:rowOff>
    </xdr:from>
    <xdr:ext cx="469744" cy="259045"/>
    <xdr:sp macro="" textlink="">
      <xdr:nvSpPr>
        <xdr:cNvPr id="390" name="n_2aveValue【市民会館】&#10;一人当たり面積">
          <a:extLst>
            <a:ext uri="{FF2B5EF4-FFF2-40B4-BE49-F238E27FC236}">
              <a16:creationId xmlns:a16="http://schemas.microsoft.com/office/drawing/2014/main" id="{00000000-0008-0000-0F00-000086010000}"/>
            </a:ext>
          </a:extLst>
        </xdr:cNvPr>
        <xdr:cNvSpPr txBox="1"/>
      </xdr:nvSpPr>
      <xdr:spPr>
        <a:xfrm>
          <a:off x="8515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14876</xdr:rowOff>
    </xdr:from>
    <xdr:ext cx="469744" cy="259045"/>
    <xdr:sp macro="" textlink="">
      <xdr:nvSpPr>
        <xdr:cNvPr id="391" name="n_3aveValue【市民会館】&#10;一人当たり面積">
          <a:extLst>
            <a:ext uri="{FF2B5EF4-FFF2-40B4-BE49-F238E27FC236}">
              <a16:creationId xmlns:a16="http://schemas.microsoft.com/office/drawing/2014/main" id="{00000000-0008-0000-0F00-000087010000}"/>
            </a:ext>
          </a:extLst>
        </xdr:cNvPr>
        <xdr:cNvSpPr txBox="1"/>
      </xdr:nvSpPr>
      <xdr:spPr>
        <a:xfrm>
          <a:off x="7626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392" name="n_4aveValue【市民会館】&#10;一人当たり面積">
          <a:extLst>
            <a:ext uri="{FF2B5EF4-FFF2-40B4-BE49-F238E27FC236}">
              <a16:creationId xmlns:a16="http://schemas.microsoft.com/office/drawing/2014/main" id="{00000000-0008-0000-0F00-000088010000}"/>
            </a:ext>
          </a:extLst>
        </xdr:cNvPr>
        <xdr:cNvSpPr txBox="1"/>
      </xdr:nvSpPr>
      <xdr:spPr>
        <a:xfrm>
          <a:off x="6737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91712</xdr:rowOff>
    </xdr:from>
    <xdr:ext cx="469744" cy="259045"/>
    <xdr:sp macro="" textlink="">
      <xdr:nvSpPr>
        <xdr:cNvPr id="393" name="n_1mainValue【市民会館】&#10;一人当たり面積">
          <a:extLst>
            <a:ext uri="{FF2B5EF4-FFF2-40B4-BE49-F238E27FC236}">
              <a16:creationId xmlns:a16="http://schemas.microsoft.com/office/drawing/2014/main" id="{00000000-0008-0000-0F00-000089010000}"/>
            </a:ext>
          </a:extLst>
        </xdr:cNvPr>
        <xdr:cNvSpPr txBox="1"/>
      </xdr:nvSpPr>
      <xdr:spPr>
        <a:xfrm>
          <a:off x="9391727" y="172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109999</xdr:rowOff>
    </xdr:from>
    <xdr:ext cx="469744" cy="259045"/>
    <xdr:sp macro="" textlink="">
      <xdr:nvSpPr>
        <xdr:cNvPr id="394" name="n_2mainValue【市民会館】&#10;一人当たり面積">
          <a:extLst>
            <a:ext uri="{FF2B5EF4-FFF2-40B4-BE49-F238E27FC236}">
              <a16:creationId xmlns:a16="http://schemas.microsoft.com/office/drawing/2014/main" id="{00000000-0008-0000-0F00-00008A010000}"/>
            </a:ext>
          </a:extLst>
        </xdr:cNvPr>
        <xdr:cNvSpPr txBox="1"/>
      </xdr:nvSpPr>
      <xdr:spPr>
        <a:xfrm>
          <a:off x="8515427" y="172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129812</xdr:rowOff>
    </xdr:from>
    <xdr:ext cx="469744" cy="259045"/>
    <xdr:sp macro="" textlink="">
      <xdr:nvSpPr>
        <xdr:cNvPr id="395" name="n_3mainValue【市民会館】&#10;一人当たり面積">
          <a:extLst>
            <a:ext uri="{FF2B5EF4-FFF2-40B4-BE49-F238E27FC236}">
              <a16:creationId xmlns:a16="http://schemas.microsoft.com/office/drawing/2014/main" id="{00000000-0008-0000-0F00-00008B010000}"/>
            </a:ext>
          </a:extLst>
        </xdr:cNvPr>
        <xdr:cNvSpPr txBox="1"/>
      </xdr:nvSpPr>
      <xdr:spPr>
        <a:xfrm>
          <a:off x="7626427" y="171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31514</xdr:rowOff>
    </xdr:from>
    <xdr:ext cx="469744" cy="259045"/>
    <xdr:sp macro="" textlink="">
      <xdr:nvSpPr>
        <xdr:cNvPr id="396" name="n_4mainValue【市民会館】&#10;一人当たり面積">
          <a:extLst>
            <a:ext uri="{FF2B5EF4-FFF2-40B4-BE49-F238E27FC236}">
              <a16:creationId xmlns:a16="http://schemas.microsoft.com/office/drawing/2014/main" id="{00000000-0008-0000-0F00-00008C010000}"/>
            </a:ext>
          </a:extLst>
        </xdr:cNvPr>
        <xdr:cNvSpPr txBox="1"/>
      </xdr:nvSpPr>
      <xdr:spPr>
        <a:xfrm>
          <a:off x="67374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F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98878</xdr:rowOff>
    </xdr:from>
    <xdr:to>
      <xdr:col>85</xdr:col>
      <xdr:colOff>177800</xdr:colOff>
      <xdr:row>41</xdr:row>
      <xdr:rowOff>29028</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62687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77305</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635760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149678</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5481300" y="689991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41910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4592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108676</xdr:rowOff>
    </xdr:from>
    <xdr:to>
      <xdr:col>72</xdr:col>
      <xdr:colOff>38100</xdr:colOff>
      <xdr:row>40</xdr:row>
      <xdr:rowOff>38826</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365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159476</xdr:rowOff>
    </xdr:from>
    <xdr:to>
      <xdr:col>76</xdr:col>
      <xdr:colOff>114300</xdr:colOff>
      <xdr:row>40</xdr:row>
      <xdr:rowOff>41910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3703300" y="684602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38463</xdr:rowOff>
    </xdr:from>
    <xdr:to>
      <xdr:col>67</xdr:col>
      <xdr:colOff>101600</xdr:colOff>
      <xdr:row>39</xdr:row>
      <xdr:rowOff>140063</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2763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89263</xdr:rowOff>
    </xdr:from>
    <xdr:to>
      <xdr:col>71</xdr:col>
      <xdr:colOff>177800</xdr:colOff>
      <xdr:row>39</xdr:row>
      <xdr:rowOff>159476</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814300" y="677581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29953</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3500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131190</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2611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00000000-0008-0000-0F00-0000E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00000000-0008-0000-0F00-0000E2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4" name="【一般廃棄物処理施設】&#10;一人当たり有形固定資産（償却資産）額最大値テキスト">
          <a:extLst>
            <a:ext uri="{FF2B5EF4-FFF2-40B4-BE49-F238E27FC236}">
              <a16:creationId xmlns:a16="http://schemas.microsoft.com/office/drawing/2014/main" id="{00000000-0008-0000-0F00-0000E4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00000000-0008-0000-0F00-0000E601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39496</xdr:rowOff>
    </xdr:from>
    <xdr:to>
      <xdr:col>116</xdr:col>
      <xdr:colOff>114300</xdr:colOff>
      <xdr:row>42</xdr:row>
      <xdr:rowOff>141096</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2110700" y="72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125873</xdr:rowOff>
    </xdr:from>
    <xdr:ext cx="469744" cy="259045"/>
    <xdr:sp macro="" textlink="">
      <xdr:nvSpPr>
        <xdr:cNvPr id="498" name="【一般廃棄物処理施設】&#10;一人当たり有形固定資産（償却資産）額該当値テキスト">
          <a:extLst>
            <a:ext uri="{FF2B5EF4-FFF2-40B4-BE49-F238E27FC236}">
              <a16:creationId xmlns:a16="http://schemas.microsoft.com/office/drawing/2014/main" id="{00000000-0008-0000-0F00-0000F2010000}"/>
            </a:ext>
          </a:extLst>
        </xdr:cNvPr>
        <xdr:cNvSpPr txBox="1"/>
      </xdr:nvSpPr>
      <xdr:spPr>
        <a:xfrm>
          <a:off x="22199600" y="715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39532</xdr:rowOff>
    </xdr:from>
    <xdr:to>
      <xdr:col>112</xdr:col>
      <xdr:colOff>38100</xdr:colOff>
      <xdr:row>42</xdr:row>
      <xdr:rowOff>141132</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1272500" y="72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90296</xdr:rowOff>
    </xdr:from>
    <xdr:to>
      <xdr:col>116</xdr:col>
      <xdr:colOff>63500</xdr:colOff>
      <xdr:row>42</xdr:row>
      <xdr:rowOff>90332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1323300" y="7291196"/>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39567</xdr:rowOff>
    </xdr:from>
    <xdr:to>
      <xdr:col>107</xdr:col>
      <xdr:colOff>101600</xdr:colOff>
      <xdr:row>42</xdr:row>
      <xdr:rowOff>141167</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0383500" y="724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90332</xdr:rowOff>
    </xdr:from>
    <xdr:to>
      <xdr:col>111</xdr:col>
      <xdr:colOff>177800</xdr:colOff>
      <xdr:row>42</xdr:row>
      <xdr:rowOff>90367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20434300" y="7291232"/>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39596</xdr:rowOff>
    </xdr:from>
    <xdr:to>
      <xdr:col>102</xdr:col>
      <xdr:colOff>165100</xdr:colOff>
      <xdr:row>42</xdr:row>
      <xdr:rowOff>141196</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9494500" y="72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90367</xdr:rowOff>
    </xdr:from>
    <xdr:to>
      <xdr:col>107</xdr:col>
      <xdr:colOff>50800</xdr:colOff>
      <xdr:row>42</xdr:row>
      <xdr:rowOff>90396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9545300" y="729126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39529</xdr:rowOff>
    </xdr:from>
    <xdr:to>
      <xdr:col>98</xdr:col>
      <xdr:colOff>38100</xdr:colOff>
      <xdr:row>42</xdr:row>
      <xdr:rowOff>141129</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8605500" y="72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90329</xdr:rowOff>
    </xdr:from>
    <xdr:to>
      <xdr:col>102</xdr:col>
      <xdr:colOff>114300</xdr:colOff>
      <xdr:row>42</xdr:row>
      <xdr:rowOff>90396</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656300" y="7291229"/>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132259</xdr:rowOff>
    </xdr:from>
    <xdr:ext cx="469744" cy="259045"/>
    <xdr:sp macro="" textlink="">
      <xdr:nvSpPr>
        <xdr:cNvPr id="511" name="n_1main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21075728" y="733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132294</xdr:rowOff>
    </xdr:from>
    <xdr:ext cx="469744" cy="259045"/>
    <xdr:sp macro="" textlink="">
      <xdr:nvSpPr>
        <xdr:cNvPr id="512" name="n_2main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20199428" y="733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132323</xdr:rowOff>
    </xdr:from>
    <xdr:ext cx="469744" cy="259045"/>
    <xdr:sp macro="" textlink="">
      <xdr:nvSpPr>
        <xdr:cNvPr id="513" name="n_3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19310428" y="733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132256</xdr:rowOff>
    </xdr:from>
    <xdr:ext cx="469744" cy="259045"/>
    <xdr:sp macro="" textlink="">
      <xdr:nvSpPr>
        <xdr:cNvPr id="514" name="n_4mainValue【一般廃棄物処理施設】&#10;一人当たり有形固定資産（償却資産）額">
          <a:extLst>
            <a:ext uri="{FF2B5EF4-FFF2-40B4-BE49-F238E27FC236}">
              <a16:creationId xmlns:a16="http://schemas.microsoft.com/office/drawing/2014/main" id="{00000000-0008-0000-0F00-000002020000}"/>
            </a:ext>
          </a:extLst>
        </xdr:cNvPr>
        <xdr:cNvSpPr txBox="1"/>
      </xdr:nvSpPr>
      <xdr:spPr>
        <a:xfrm>
          <a:off x="18421428" y="733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25400</xdr:rowOff>
    </xdr:from>
    <xdr:to>
      <xdr:col>85</xdr:col>
      <xdr:colOff>126364</xdr:colOff>
      <xdr:row>62</xdr:row>
      <xdr:rowOff>165100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4" y="96266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9" name="【保健センター・保健所】&#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143527</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40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25400</xdr:rowOff>
    </xdr:from>
    <xdr:to>
      <xdr:col>86</xdr:col>
      <xdr:colOff>25400</xdr:colOff>
      <xdr:row>56</xdr:row>
      <xdr:rowOff>25400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62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15240</xdr:rowOff>
    </xdr:from>
    <xdr:to>
      <xdr:col>81</xdr:col>
      <xdr:colOff>101600</xdr:colOff>
      <xdr:row>59</xdr:row>
      <xdr:rowOff>116840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121920</xdr:rowOff>
    </xdr:from>
    <xdr:to>
      <xdr:col>72</xdr:col>
      <xdr:colOff>38100</xdr:colOff>
      <xdr:row>59</xdr:row>
      <xdr:rowOff>52070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36525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114300</xdr:rowOff>
    </xdr:from>
    <xdr:to>
      <xdr:col>67</xdr:col>
      <xdr:colOff>101600</xdr:colOff>
      <xdr:row>59</xdr:row>
      <xdr:rowOff>44450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27635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146050</xdr:rowOff>
    </xdr:from>
    <xdr:to>
      <xdr:col>85</xdr:col>
      <xdr:colOff>177800</xdr:colOff>
      <xdr:row>56</xdr:row>
      <xdr:rowOff>76200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99077</xdr:rowOff>
    </xdr:from>
    <xdr:ext cx="340478" cy="259045"/>
    <xdr:sp macro="" textlink="">
      <xdr:nvSpPr>
        <xdr:cNvPr id="555" name="【保健センター・保健所】&#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952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95250</xdr:rowOff>
    </xdr:from>
    <xdr:to>
      <xdr:col>81</xdr:col>
      <xdr:colOff>101600</xdr:colOff>
      <xdr:row>56</xdr:row>
      <xdr:rowOff>25400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146050</xdr:rowOff>
    </xdr:from>
    <xdr:to>
      <xdr:col>85</xdr:col>
      <xdr:colOff>127000</xdr:colOff>
      <xdr:row>56</xdr:row>
      <xdr:rowOff>25400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481300" y="9575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95250</xdr:rowOff>
    </xdr:from>
    <xdr:to>
      <xdr:col>76</xdr:col>
      <xdr:colOff>165100</xdr:colOff>
      <xdr:row>56</xdr:row>
      <xdr:rowOff>25400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146050</xdr:rowOff>
    </xdr:from>
    <xdr:to>
      <xdr:col>81</xdr:col>
      <xdr:colOff>50800</xdr:colOff>
      <xdr:row>55</xdr:row>
      <xdr:rowOff>146050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45923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69850</xdr:rowOff>
    </xdr:from>
    <xdr:to>
      <xdr:col>72</xdr:col>
      <xdr:colOff>38100</xdr:colOff>
      <xdr:row>56</xdr:row>
      <xdr:rowOff>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36525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120650</xdr:rowOff>
    </xdr:from>
    <xdr:to>
      <xdr:col>76</xdr:col>
      <xdr:colOff>114300</xdr:colOff>
      <xdr:row>55</xdr:row>
      <xdr:rowOff>146050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37033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44450</xdr:rowOff>
    </xdr:from>
    <xdr:to>
      <xdr:col>67</xdr:col>
      <xdr:colOff>101600</xdr:colOff>
      <xdr:row>55</xdr:row>
      <xdr:rowOff>146050</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2763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55</xdr:row>
      <xdr:rowOff>120650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8143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107967</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5266044" y="10223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43197</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3500744" y="1015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35577</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2611744" y="1015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41927</xdr:rowOff>
    </xdr:from>
    <xdr:ext cx="340478" cy="259045"/>
    <xdr:sp macro="" textlink="">
      <xdr:nvSpPr>
        <xdr:cNvPr id="568" name="n_1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5298361"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41927</xdr:rowOff>
    </xdr:from>
    <xdr:ext cx="340478" cy="259045"/>
    <xdr:sp macro="" textlink="">
      <xdr:nvSpPr>
        <xdr:cNvPr id="569" name="n_2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4422061"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16527</xdr:rowOff>
    </xdr:from>
    <xdr:ext cx="340478" cy="259045"/>
    <xdr:sp macro="" textlink="">
      <xdr:nvSpPr>
        <xdr:cNvPr id="570" name="n_3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3533061" y="927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162577</xdr:rowOff>
    </xdr:from>
    <xdr:ext cx="340478" cy="259045"/>
    <xdr:sp macro="" textlink="">
      <xdr:nvSpPr>
        <xdr:cNvPr id="571" name="n_4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2644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142367</xdr:rowOff>
    </xdr:from>
    <xdr:to>
      <xdr:col>116</xdr:col>
      <xdr:colOff>114300</xdr:colOff>
      <xdr:row>63</xdr:row>
      <xdr:rowOff>72517</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57294</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1068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142939</xdr:rowOff>
    </xdr:from>
    <xdr:to>
      <xdr:col>112</xdr:col>
      <xdr:colOff>38100</xdr:colOff>
      <xdr:row>63</xdr:row>
      <xdr:rowOff>73089</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07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21717</xdr:rowOff>
    </xdr:from>
    <xdr:to>
      <xdr:col>116</xdr:col>
      <xdr:colOff>63500</xdr:colOff>
      <xdr:row>63</xdr:row>
      <xdr:rowOff>22289</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1323300" y="1082306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22289</xdr:rowOff>
    </xdr:from>
    <xdr:to>
      <xdr:col>111</xdr:col>
      <xdr:colOff>177800</xdr:colOff>
      <xdr:row>63</xdr:row>
      <xdr:rowOff>22860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1082363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144081</xdr:rowOff>
    </xdr:from>
    <xdr:to>
      <xdr:col>102</xdr:col>
      <xdr:colOff>165100</xdr:colOff>
      <xdr:row>63</xdr:row>
      <xdr:rowOff>74231</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1077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23431</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9545300" y="1082421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144653</xdr:rowOff>
    </xdr:from>
    <xdr:to>
      <xdr:col>98</xdr:col>
      <xdr:colOff>38100</xdr:colOff>
      <xdr:row>63</xdr:row>
      <xdr:rowOff>74803</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23431</xdr:rowOff>
    </xdr:from>
    <xdr:to>
      <xdr:col>102</xdr:col>
      <xdr:colOff>114300</xdr:colOff>
      <xdr:row>63</xdr:row>
      <xdr:rowOff>24003</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8656300" y="1082478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64216</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8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65358</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1086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65930</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F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F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00000000-0008-0000-0F00-00008D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F00-00008F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11793</xdr:rowOff>
    </xdr:from>
    <xdr:to>
      <xdr:col>85</xdr:col>
      <xdr:colOff>177800</xdr:colOff>
      <xdr:row>83</xdr:row>
      <xdr:rowOff>113393</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6268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161670</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F00-00009B020000}"/>
            </a:ext>
          </a:extLst>
        </xdr:cNvPr>
        <xdr:cNvSpPr txBox="1"/>
      </xdr:nvSpPr>
      <xdr:spPr>
        <a:xfrm>
          <a:off x="16357600"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98334</xdr:rowOff>
    </xdr:from>
    <xdr:to>
      <xdr:col>81</xdr:col>
      <xdr:colOff>101600</xdr:colOff>
      <xdr:row>83</xdr:row>
      <xdr:rowOff>28484</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5430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149134</xdr:rowOff>
    </xdr:from>
    <xdr:to>
      <xdr:col>85</xdr:col>
      <xdr:colOff>127000</xdr:colOff>
      <xdr:row>83</xdr:row>
      <xdr:rowOff>62593</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5481300" y="1420803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98334</xdr:rowOff>
    </xdr:from>
    <xdr:to>
      <xdr:col>76</xdr:col>
      <xdr:colOff>165100</xdr:colOff>
      <xdr:row>83</xdr:row>
      <xdr:rowOff>28484</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149134</xdr:rowOff>
    </xdr:from>
    <xdr:to>
      <xdr:col>81</xdr:col>
      <xdr:colOff>50800</xdr:colOff>
      <xdr:row>82</xdr:row>
      <xdr:rowOff>149134</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4592300" y="1420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3652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82</xdr:row>
      <xdr:rowOff>149134</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3703300" y="1416394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13426</xdr:rowOff>
    </xdr:from>
    <xdr:to>
      <xdr:col>67</xdr:col>
      <xdr:colOff>101600</xdr:colOff>
      <xdr:row>82</xdr:row>
      <xdr:rowOff>115026</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2763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64226</xdr:rowOff>
    </xdr:from>
    <xdr:to>
      <xdr:col>71</xdr:col>
      <xdr:colOff>177800</xdr:colOff>
      <xdr:row>82</xdr:row>
      <xdr:rowOff>105048</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814300" y="141231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45011</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F00-0000A8020000}"/>
            </a:ext>
          </a:extLst>
        </xdr:cNvPr>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F00-0000A9020000}"/>
            </a:ext>
          </a:extLst>
        </xdr:cNvPr>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F00-0000AA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0F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4" name="【消防施設】&#10;一人当たり面積最小値テキスト">
          <a:extLst>
            <a:ext uri="{FF2B5EF4-FFF2-40B4-BE49-F238E27FC236}">
              <a16:creationId xmlns:a16="http://schemas.microsoft.com/office/drawing/2014/main" id="{00000000-0008-0000-0F00-0000C0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6" name="【消防施設】&#10;一人当たり面積最大値テキスト">
          <a:extLst>
            <a:ext uri="{FF2B5EF4-FFF2-40B4-BE49-F238E27FC236}">
              <a16:creationId xmlns:a16="http://schemas.microsoft.com/office/drawing/2014/main" id="{00000000-0008-0000-0F00-0000C2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08" name="【消防施設】&#10;一人当たり面積平均値テキスト">
          <a:extLst>
            <a:ext uri="{FF2B5EF4-FFF2-40B4-BE49-F238E27FC236}">
              <a16:creationId xmlns:a16="http://schemas.microsoft.com/office/drawing/2014/main" id="{00000000-0008-0000-0F00-0000C4020000}"/>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50736</xdr:rowOff>
    </xdr:from>
    <xdr:to>
      <xdr:col>116</xdr:col>
      <xdr:colOff>114300</xdr:colOff>
      <xdr:row>83</xdr:row>
      <xdr:rowOff>152336</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2110700" y="142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73613</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F00-0000D0020000}"/>
            </a:ext>
          </a:extLst>
        </xdr:cNvPr>
        <xdr:cNvSpPr txBox="1"/>
      </xdr:nvSpPr>
      <xdr:spPr>
        <a:xfrm>
          <a:off x="22199600" y="1413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55880</xdr:rowOff>
    </xdr:from>
    <xdr:to>
      <xdr:col>112</xdr:col>
      <xdr:colOff>38100</xdr:colOff>
      <xdr:row>83</xdr:row>
      <xdr:rowOff>157480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127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101536</xdr:rowOff>
    </xdr:from>
    <xdr:to>
      <xdr:col>116</xdr:col>
      <xdr:colOff>63500</xdr:colOff>
      <xdr:row>83</xdr:row>
      <xdr:rowOff>106680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1323300" y="14331886"/>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61024</xdr:rowOff>
    </xdr:from>
    <xdr:to>
      <xdr:col>107</xdr:col>
      <xdr:colOff>101600</xdr:colOff>
      <xdr:row>83</xdr:row>
      <xdr:rowOff>162624</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0383500" y="1429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106680</xdr:rowOff>
    </xdr:from>
    <xdr:to>
      <xdr:col>111</xdr:col>
      <xdr:colOff>177800</xdr:colOff>
      <xdr:row>83</xdr:row>
      <xdr:rowOff>111824</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0434300" y="143370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65596</xdr:rowOff>
    </xdr:from>
    <xdr:to>
      <xdr:col>102</xdr:col>
      <xdr:colOff>165100</xdr:colOff>
      <xdr:row>83</xdr:row>
      <xdr:rowOff>167196</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9494500" y="1429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111824</xdr:rowOff>
    </xdr:from>
    <xdr:to>
      <xdr:col>107</xdr:col>
      <xdr:colOff>50800</xdr:colOff>
      <xdr:row>83</xdr:row>
      <xdr:rowOff>116396</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9545300" y="14342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69025</xdr:rowOff>
    </xdr:from>
    <xdr:to>
      <xdr:col>98</xdr:col>
      <xdr:colOff>38100</xdr:colOff>
      <xdr:row>83</xdr:row>
      <xdr:rowOff>170625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8605500" y="1429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116396</xdr:rowOff>
    </xdr:from>
    <xdr:to>
      <xdr:col>102</xdr:col>
      <xdr:colOff>114300</xdr:colOff>
      <xdr:row>83</xdr:row>
      <xdr:rowOff>119825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18656300" y="143467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29" name="n_1aveValue【消防施設】&#10;一人当たり面積">
          <a:extLst>
            <a:ext uri="{FF2B5EF4-FFF2-40B4-BE49-F238E27FC236}">
              <a16:creationId xmlns:a16="http://schemas.microsoft.com/office/drawing/2014/main" id="{00000000-0008-0000-0F00-0000D9020000}"/>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30" name="n_2aveValue【消防施設】&#10;一人当たり面積">
          <a:extLst>
            <a:ext uri="{FF2B5EF4-FFF2-40B4-BE49-F238E27FC236}">
              <a16:creationId xmlns:a16="http://schemas.microsoft.com/office/drawing/2014/main" id="{00000000-0008-0000-0F00-0000DA020000}"/>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731" name="n_3aveValue【消防施設】&#10;一人当たり面積">
          <a:extLst>
            <a:ext uri="{FF2B5EF4-FFF2-40B4-BE49-F238E27FC236}">
              <a16:creationId xmlns:a16="http://schemas.microsoft.com/office/drawing/2014/main" id="{00000000-0008-0000-0F00-0000DB020000}"/>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732" name="n_4aveValue【消防施設】&#10;一人当たり面積">
          <a:extLst>
            <a:ext uri="{FF2B5EF4-FFF2-40B4-BE49-F238E27FC236}">
              <a16:creationId xmlns:a16="http://schemas.microsoft.com/office/drawing/2014/main" id="{00000000-0008-0000-0F00-0000DC020000}"/>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2557</xdr:rowOff>
    </xdr:from>
    <xdr:ext cx="469744" cy="259045"/>
    <xdr:sp macro="" textlink="">
      <xdr:nvSpPr>
        <xdr:cNvPr id="733" name="n_1mainValue【消防施設】&#10;一人当たり面積">
          <a:extLst>
            <a:ext uri="{FF2B5EF4-FFF2-40B4-BE49-F238E27FC236}">
              <a16:creationId xmlns:a16="http://schemas.microsoft.com/office/drawing/2014/main" id="{00000000-0008-0000-0F00-0000DD020000}"/>
            </a:ext>
          </a:extLst>
        </xdr:cNvPr>
        <xdr:cNvSpPr txBox="1"/>
      </xdr:nvSpPr>
      <xdr:spPr>
        <a:xfrm>
          <a:off x="21075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7701</xdr:rowOff>
    </xdr:from>
    <xdr:ext cx="469744" cy="259045"/>
    <xdr:sp macro="" textlink="">
      <xdr:nvSpPr>
        <xdr:cNvPr id="734" name="n_2mainValue【消防施設】&#10;一人当たり面積">
          <a:extLst>
            <a:ext uri="{FF2B5EF4-FFF2-40B4-BE49-F238E27FC236}">
              <a16:creationId xmlns:a16="http://schemas.microsoft.com/office/drawing/2014/main" id="{00000000-0008-0000-0F00-0000DE020000}"/>
            </a:ext>
          </a:extLst>
        </xdr:cNvPr>
        <xdr:cNvSpPr txBox="1"/>
      </xdr:nvSpPr>
      <xdr:spPr>
        <a:xfrm>
          <a:off x="20199427" y="1406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12273</xdr:rowOff>
    </xdr:from>
    <xdr:ext cx="469744" cy="259045"/>
    <xdr:sp macro="" textlink="">
      <xdr:nvSpPr>
        <xdr:cNvPr id="735" name="n_3mainValue【消防施設】&#10;一人当たり面積">
          <a:extLst>
            <a:ext uri="{FF2B5EF4-FFF2-40B4-BE49-F238E27FC236}">
              <a16:creationId xmlns:a16="http://schemas.microsoft.com/office/drawing/2014/main" id="{00000000-0008-0000-0F00-0000DF020000}"/>
            </a:ext>
          </a:extLst>
        </xdr:cNvPr>
        <xdr:cNvSpPr txBox="1"/>
      </xdr:nvSpPr>
      <xdr:spPr>
        <a:xfrm>
          <a:off x="19310427" y="1407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15702</xdr:rowOff>
    </xdr:from>
    <xdr:ext cx="469744" cy="259045"/>
    <xdr:sp macro="" textlink="">
      <xdr:nvSpPr>
        <xdr:cNvPr id="736" name="n_4mainValue【消防施設】&#10;一人当たり面積">
          <a:extLst>
            <a:ext uri="{FF2B5EF4-FFF2-40B4-BE49-F238E27FC236}">
              <a16:creationId xmlns:a16="http://schemas.microsoft.com/office/drawing/2014/main" id="{00000000-0008-0000-0F00-0000E0020000}"/>
            </a:ext>
          </a:extLst>
        </xdr:cNvPr>
        <xdr:cNvSpPr txBox="1"/>
      </xdr:nvSpPr>
      <xdr:spPr>
        <a:xfrm>
          <a:off x="18421427" y="1407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F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a:extLst>
            <a:ext uri="{FF2B5EF4-FFF2-40B4-BE49-F238E27FC236}">
              <a16:creationId xmlns:a16="http://schemas.microsoft.com/office/drawing/2014/main" id="{00000000-0008-0000-0F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a:extLst>
            <a:ext uri="{FF2B5EF4-FFF2-40B4-BE49-F238E27FC236}">
              <a16:creationId xmlns:a16="http://schemas.microsoft.com/office/drawing/2014/main" id="{00000000-0008-0000-0F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F00-0000FD02000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63500</xdr:rowOff>
    </xdr:from>
    <xdr:to>
      <xdr:col>85</xdr:col>
      <xdr:colOff>177800</xdr:colOff>
      <xdr:row>102</xdr:row>
      <xdr:rowOff>165100</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6268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86377</xdr:rowOff>
    </xdr:from>
    <xdr:ext cx="405111" cy="259045"/>
    <xdr:sp macro="" textlink="">
      <xdr:nvSpPr>
        <xdr:cNvPr id="777" name="【庁舎】&#10;有形固定資産減価償却率該当値テキスト">
          <a:extLst>
            <a:ext uri="{FF2B5EF4-FFF2-40B4-BE49-F238E27FC236}">
              <a16:creationId xmlns:a16="http://schemas.microsoft.com/office/drawing/2014/main" id="{00000000-0008-0000-0F00-000009030000}"/>
            </a:ext>
          </a:extLst>
        </xdr:cNvPr>
        <xdr:cNvSpPr txBox="1"/>
      </xdr:nvSpPr>
      <xdr:spPr>
        <a:xfrm>
          <a:off x="16357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12700</xdr:rowOff>
    </xdr:from>
    <xdr:to>
      <xdr:col>81</xdr:col>
      <xdr:colOff>101600</xdr:colOff>
      <xdr:row>102</xdr:row>
      <xdr:rowOff>114300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5430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63500</xdr:rowOff>
    </xdr:from>
    <xdr:to>
      <xdr:col>85</xdr:col>
      <xdr:colOff>127000</xdr:colOff>
      <xdr:row>102</xdr:row>
      <xdr:rowOff>114300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5481300" y="1755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12700</xdr:rowOff>
    </xdr:from>
    <xdr:to>
      <xdr:col>76</xdr:col>
      <xdr:colOff>165100</xdr:colOff>
      <xdr:row>102</xdr:row>
      <xdr:rowOff>114300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4541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63500</xdr:rowOff>
    </xdr:from>
    <xdr:to>
      <xdr:col>81</xdr:col>
      <xdr:colOff>50800</xdr:colOff>
      <xdr:row>102</xdr:row>
      <xdr:rowOff>63500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4592300" y="1755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158750</xdr:rowOff>
    </xdr:from>
    <xdr:to>
      <xdr:col>72</xdr:col>
      <xdr:colOff>38100</xdr:colOff>
      <xdr:row>102</xdr:row>
      <xdr:rowOff>88900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652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38100</xdr:rowOff>
    </xdr:from>
    <xdr:to>
      <xdr:col>76</xdr:col>
      <xdr:colOff>114300</xdr:colOff>
      <xdr:row>102</xdr:row>
      <xdr:rowOff>63500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3703300" y="1752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133350</xdr:rowOff>
    </xdr:from>
    <xdr:to>
      <xdr:col>67</xdr:col>
      <xdr:colOff>101600</xdr:colOff>
      <xdr:row>102</xdr:row>
      <xdr:rowOff>63500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7635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12700</xdr:rowOff>
    </xdr:from>
    <xdr:to>
      <xdr:col>71</xdr:col>
      <xdr:colOff>177800</xdr:colOff>
      <xdr:row>102</xdr:row>
      <xdr:rowOff>38100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814300" y="1750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86" name="n_1aveValue【庁舎】&#10;有形固定資産減価償却率">
          <a:extLst>
            <a:ext uri="{FF2B5EF4-FFF2-40B4-BE49-F238E27FC236}">
              <a16:creationId xmlns:a16="http://schemas.microsoft.com/office/drawing/2014/main" id="{00000000-0008-0000-0F00-000012030000}"/>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87" name="n_2aveValue【庁舎】&#10;有形固定資産減価償却率">
          <a:extLst>
            <a:ext uri="{FF2B5EF4-FFF2-40B4-BE49-F238E27FC236}">
              <a16:creationId xmlns:a16="http://schemas.microsoft.com/office/drawing/2014/main" id="{00000000-0008-0000-0F00-000013030000}"/>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88" name="n_3aveValue【庁舎】&#10;有形固定資産減価償却率">
          <a:extLst>
            <a:ext uri="{FF2B5EF4-FFF2-40B4-BE49-F238E27FC236}">
              <a16:creationId xmlns:a16="http://schemas.microsoft.com/office/drawing/2014/main" id="{00000000-0008-0000-0F00-000014030000}"/>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89" name="n_4aveValue【庁舎】&#10;有形固定資産減価償却率">
          <a:extLst>
            <a:ext uri="{FF2B5EF4-FFF2-40B4-BE49-F238E27FC236}">
              <a16:creationId xmlns:a16="http://schemas.microsoft.com/office/drawing/2014/main" id="{00000000-0008-0000-0F00-00001503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130827</xdr:rowOff>
    </xdr:from>
    <xdr:ext cx="405111" cy="259045"/>
    <xdr:sp macro="" textlink="">
      <xdr:nvSpPr>
        <xdr:cNvPr id="790" name="n_1mainValue【庁舎】&#10;有形固定資産減価償却率">
          <a:extLst>
            <a:ext uri="{FF2B5EF4-FFF2-40B4-BE49-F238E27FC236}">
              <a16:creationId xmlns:a16="http://schemas.microsoft.com/office/drawing/2014/main" id="{00000000-0008-0000-0F00-000016030000}"/>
            </a:ext>
          </a:extLst>
        </xdr:cNvPr>
        <xdr:cNvSpPr txBox="1"/>
      </xdr:nvSpPr>
      <xdr:spPr>
        <a:xfrm>
          <a:off x="152660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130827</xdr:rowOff>
    </xdr:from>
    <xdr:ext cx="405111" cy="259045"/>
    <xdr:sp macro="" textlink="">
      <xdr:nvSpPr>
        <xdr:cNvPr id="791" name="n_2mainValue【庁舎】&#10;有形固定資産減価償却率">
          <a:extLst>
            <a:ext uri="{FF2B5EF4-FFF2-40B4-BE49-F238E27FC236}">
              <a16:creationId xmlns:a16="http://schemas.microsoft.com/office/drawing/2014/main" id="{00000000-0008-0000-0F00-000017030000}"/>
            </a:ext>
          </a:extLst>
        </xdr:cNvPr>
        <xdr:cNvSpPr txBox="1"/>
      </xdr:nvSpPr>
      <xdr:spPr>
        <a:xfrm>
          <a:off x="14389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105427</xdr:rowOff>
    </xdr:from>
    <xdr:ext cx="405111" cy="259045"/>
    <xdr:sp macro="" textlink="">
      <xdr:nvSpPr>
        <xdr:cNvPr id="792" name="n_3mainValue【庁舎】&#10;有形固定資産減価償却率">
          <a:extLst>
            <a:ext uri="{FF2B5EF4-FFF2-40B4-BE49-F238E27FC236}">
              <a16:creationId xmlns:a16="http://schemas.microsoft.com/office/drawing/2014/main" id="{00000000-0008-0000-0F00-000018030000}"/>
            </a:ext>
          </a:extLst>
        </xdr:cNvPr>
        <xdr:cNvSpPr txBox="1"/>
      </xdr:nvSpPr>
      <xdr:spPr>
        <a:xfrm>
          <a:off x="13500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80027</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F00-000019030000}"/>
            </a:ext>
          </a:extLst>
        </xdr:cNvPr>
        <xdr:cNvSpPr txBox="1"/>
      </xdr:nvSpPr>
      <xdr:spPr>
        <a:xfrm>
          <a:off x="126117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00000000-0008-0000-0F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18" name="【庁舎】&#10;一人当たり面積最小値テキスト">
          <a:extLst>
            <a:ext uri="{FF2B5EF4-FFF2-40B4-BE49-F238E27FC236}">
              <a16:creationId xmlns:a16="http://schemas.microsoft.com/office/drawing/2014/main" id="{00000000-0008-0000-0F00-00003203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0" name="【庁舎】&#10;一人当たり面積最大値テキスト">
          <a:extLst>
            <a:ext uri="{FF2B5EF4-FFF2-40B4-BE49-F238E27FC236}">
              <a16:creationId xmlns:a16="http://schemas.microsoft.com/office/drawing/2014/main" id="{00000000-0008-0000-0F00-00003403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822" name="【庁舎】&#10;一人当たり面積平均値テキスト">
          <a:extLst>
            <a:ext uri="{FF2B5EF4-FFF2-40B4-BE49-F238E27FC236}">
              <a16:creationId xmlns:a16="http://schemas.microsoft.com/office/drawing/2014/main" id="{00000000-0008-0000-0F00-000036030000}"/>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2110700" y="182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99331</xdr:rowOff>
    </xdr:from>
    <xdr:ext cx="469744" cy="259045"/>
    <xdr:sp macro="" textlink="">
      <xdr:nvSpPr>
        <xdr:cNvPr id="834" name="【庁舎】&#10;一人当たり面積該当値テキスト">
          <a:extLst>
            <a:ext uri="{FF2B5EF4-FFF2-40B4-BE49-F238E27FC236}">
              <a16:creationId xmlns:a16="http://schemas.microsoft.com/office/drawing/2014/main" id="{00000000-0008-0000-0F00-000042030000}"/>
            </a:ext>
          </a:extLst>
        </xdr:cNvPr>
        <xdr:cNvSpPr txBox="1"/>
      </xdr:nvSpPr>
      <xdr:spPr>
        <a:xfrm>
          <a:off x="22199600" y="181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82169</xdr:rowOff>
    </xdr:from>
    <xdr:to>
      <xdr:col>112</xdr:col>
      <xdr:colOff>38100</xdr:colOff>
      <xdr:row>107</xdr:row>
      <xdr:rowOff>12319</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1272500" y="182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127254</xdr:rowOff>
    </xdr:from>
    <xdr:to>
      <xdr:col>116</xdr:col>
      <xdr:colOff>63500</xdr:colOff>
      <xdr:row>106</xdr:row>
      <xdr:rowOff>132969</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21323300" y="18300954"/>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87885</xdr:rowOff>
    </xdr:from>
    <xdr:to>
      <xdr:col>107</xdr:col>
      <xdr:colOff>101600</xdr:colOff>
      <xdr:row>107</xdr:row>
      <xdr:rowOff>18035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0383500" y="1826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132969</xdr:rowOff>
    </xdr:from>
    <xdr:to>
      <xdr:col>111</xdr:col>
      <xdr:colOff>177800</xdr:colOff>
      <xdr:row>106</xdr:row>
      <xdr:rowOff>138685</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0434300" y="1830666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92838</xdr:rowOff>
    </xdr:from>
    <xdr:to>
      <xdr:col>102</xdr:col>
      <xdr:colOff>165100</xdr:colOff>
      <xdr:row>107</xdr:row>
      <xdr:rowOff>22988</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9494500" y="182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138685</xdr:rowOff>
    </xdr:from>
    <xdr:to>
      <xdr:col>107</xdr:col>
      <xdr:colOff>50800</xdr:colOff>
      <xdr:row>106</xdr:row>
      <xdr:rowOff>143638</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19545300" y="1831238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96265</xdr:rowOff>
    </xdr:from>
    <xdr:to>
      <xdr:col>98</xdr:col>
      <xdr:colOff>38100</xdr:colOff>
      <xdr:row>107</xdr:row>
      <xdr:rowOff>26415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8605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143638</xdr:rowOff>
    </xdr:from>
    <xdr:to>
      <xdr:col>102</xdr:col>
      <xdr:colOff>114300</xdr:colOff>
      <xdr:row>106</xdr:row>
      <xdr:rowOff>147065</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8656300" y="18317338"/>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843" name="n_1aveValue【庁舎】&#10;一人当たり面積">
          <a:extLst>
            <a:ext uri="{FF2B5EF4-FFF2-40B4-BE49-F238E27FC236}">
              <a16:creationId xmlns:a16="http://schemas.microsoft.com/office/drawing/2014/main" id="{00000000-0008-0000-0F00-00004B0300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844" name="n_2aveValue【庁舎】&#10;一人当たり面積">
          <a:extLst>
            <a:ext uri="{FF2B5EF4-FFF2-40B4-BE49-F238E27FC236}">
              <a16:creationId xmlns:a16="http://schemas.microsoft.com/office/drawing/2014/main" id="{00000000-0008-0000-0F00-00004C03000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845" name="n_3aveValue【庁舎】&#10;一人当たり面積">
          <a:extLst>
            <a:ext uri="{FF2B5EF4-FFF2-40B4-BE49-F238E27FC236}">
              <a16:creationId xmlns:a16="http://schemas.microsoft.com/office/drawing/2014/main" id="{00000000-0008-0000-0F00-00004D030000}"/>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846" name="n_4aveValue【庁舎】&#10;一人当たり面積">
          <a:extLst>
            <a:ext uri="{FF2B5EF4-FFF2-40B4-BE49-F238E27FC236}">
              <a16:creationId xmlns:a16="http://schemas.microsoft.com/office/drawing/2014/main" id="{00000000-0008-0000-0F00-00004E030000}"/>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28846</xdr:rowOff>
    </xdr:from>
    <xdr:ext cx="469744" cy="259045"/>
    <xdr:sp macro="" textlink="">
      <xdr:nvSpPr>
        <xdr:cNvPr id="847" name="n_1mainValue【庁舎】&#10;一人当たり面積">
          <a:extLst>
            <a:ext uri="{FF2B5EF4-FFF2-40B4-BE49-F238E27FC236}">
              <a16:creationId xmlns:a16="http://schemas.microsoft.com/office/drawing/2014/main" id="{00000000-0008-0000-0F00-00004F030000}"/>
            </a:ext>
          </a:extLst>
        </xdr:cNvPr>
        <xdr:cNvSpPr txBox="1"/>
      </xdr:nvSpPr>
      <xdr:spPr>
        <a:xfrm>
          <a:off x="21075727" y="1803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34562</xdr:rowOff>
    </xdr:from>
    <xdr:ext cx="469744" cy="259045"/>
    <xdr:sp macro="" textlink="">
      <xdr:nvSpPr>
        <xdr:cNvPr id="848" name="n_2mainValue【庁舎】&#10;一人当たり面積">
          <a:extLst>
            <a:ext uri="{FF2B5EF4-FFF2-40B4-BE49-F238E27FC236}">
              <a16:creationId xmlns:a16="http://schemas.microsoft.com/office/drawing/2014/main" id="{00000000-0008-0000-0F00-000050030000}"/>
            </a:ext>
          </a:extLst>
        </xdr:cNvPr>
        <xdr:cNvSpPr txBox="1"/>
      </xdr:nvSpPr>
      <xdr:spPr>
        <a:xfrm>
          <a:off x="20199427" y="1803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39515</xdr:rowOff>
    </xdr:from>
    <xdr:ext cx="469744" cy="259045"/>
    <xdr:sp macro="" textlink="">
      <xdr:nvSpPr>
        <xdr:cNvPr id="849" name="n_3mainValue【庁舎】&#10;一人当たり面積">
          <a:extLst>
            <a:ext uri="{FF2B5EF4-FFF2-40B4-BE49-F238E27FC236}">
              <a16:creationId xmlns:a16="http://schemas.microsoft.com/office/drawing/2014/main" id="{00000000-0008-0000-0F00-000051030000}"/>
            </a:ext>
          </a:extLst>
        </xdr:cNvPr>
        <xdr:cNvSpPr txBox="1"/>
      </xdr:nvSpPr>
      <xdr:spPr>
        <a:xfrm>
          <a:off x="19310427" y="180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42942</xdr:rowOff>
    </xdr:from>
    <xdr:ext cx="469744" cy="259045"/>
    <xdr:sp macro="" textlink="">
      <xdr:nvSpPr>
        <xdr:cNvPr id="850" name="n_4mainValue【庁舎】&#10;一人当たり面積">
          <a:extLst>
            <a:ext uri="{FF2B5EF4-FFF2-40B4-BE49-F238E27FC236}">
              <a16:creationId xmlns:a16="http://schemas.microsoft.com/office/drawing/2014/main" id="{00000000-0008-0000-0F00-000052030000}"/>
            </a:ext>
          </a:extLst>
        </xdr:cNvPr>
        <xdr:cNvSpPr txBox="1"/>
      </xdr:nvSpPr>
      <xdr:spPr>
        <a:xfrm>
          <a:off x="18421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の一人当たり面積が類似団体平均に比べて著しく小さくなっているのは、処理施設が一部事務組合で所有・運営されているためである。（一部事務組合の固定資産台帳の情報がなく集計に含まれ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保健センターの一人当たり面積がゼロになっているのは、保健センターは複合施設の一部を使用しており、資産として計上されているのは、建物の内部造作の工事費だけで延床面積の登録がないためである。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福祉施設は平成４年度建築の施設の規模が大きく、延べ床面積では全体の２／３を占め、取得価額でも７割程度を占めている。この施設が耐用年数の約７割を経過しているため減価償却率を高くしている。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施設は町内に消防署が１施設存在している。平成２２年度の建築で比較的新しい。防火水槽の多くは昔から存在し設置年度が明確でないため昭和５０年頃の設置とみなして資産登録している。これらが減価償却率を高く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市民会館の一人当たり面積が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令和２年度に減少しているのは、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面積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が過大になっていた資産を修正したためである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修正後も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一人当たり面積が多くなっているのは廃校となった小学校の校舎を複合施設として活用しているためである。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庁舎は役場庁舎が該当するが、鉄筋コンクリート造で耐用年数は５０年であるところ、平成１４年度の建築であり比較的新しいため減価償却率が低くなっている。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と変動がない状況であったが、平成３０年度から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となるが、依然普通交付税に依存した財政運営をしている。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定員管理の徹底、給与の適正化など歳出削減を図るとともに、引き続き町税等の徴収業務の強化に取り組んでいく。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また、収入増につながる施策を図り、指数の改善を目指す。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129920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53720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歳入で令和元年度より地方交付税が約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87,562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引き続き人件費、物件費、維持補修費などの経常経費を抑え、起債に当たっては、将来の財政運営に及ぼす影響を考慮し数値の維持を図る。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30662</xdr:rowOff>
    </xdr:from>
    <xdr:to>
      <xdr:col>23</xdr:col>
      <xdr:colOff>133350</xdr:colOff>
      <xdr:row>62</xdr:row>
      <xdr:rowOff>34109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605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34109</xdr:rowOff>
    </xdr:from>
    <xdr:to>
      <xdr:col>19</xdr:col>
      <xdr:colOff>133350</xdr:colOff>
      <xdr:row>62</xdr:row>
      <xdr:rowOff>54791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66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13426</xdr:rowOff>
    </xdr:from>
    <xdr:to>
      <xdr:col>15</xdr:col>
      <xdr:colOff>82550</xdr:colOff>
      <xdr:row>62</xdr:row>
      <xdr:rowOff>54791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433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13426</xdr:rowOff>
    </xdr:from>
    <xdr:to>
      <xdr:col>11</xdr:col>
      <xdr:colOff>31750</xdr:colOff>
      <xdr:row>62</xdr:row>
      <xdr:rowOff>30662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6433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151312</xdr:rowOff>
    </xdr:from>
    <xdr:to>
      <xdr:col>23</xdr:col>
      <xdr:colOff>184150</xdr:colOff>
      <xdr:row>62</xdr:row>
      <xdr:rowOff>81462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167839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154759</xdr:rowOff>
    </xdr:from>
    <xdr:to>
      <xdr:col>19</xdr:col>
      <xdr:colOff>184150</xdr:colOff>
      <xdr:row>62</xdr:row>
      <xdr:rowOff>84909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95086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3991</xdr:rowOff>
    </xdr:from>
    <xdr:to>
      <xdr:col>15</xdr:col>
      <xdr:colOff>133350</xdr:colOff>
      <xdr:row>62</xdr:row>
      <xdr:rowOff>105591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115768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134076</xdr:rowOff>
    </xdr:from>
    <xdr:to>
      <xdr:col>11</xdr:col>
      <xdr:colOff>82550</xdr:colOff>
      <xdr:row>62</xdr:row>
      <xdr:rowOff>64226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151312</xdr:rowOff>
    </xdr:from>
    <xdr:to>
      <xdr:col>7</xdr:col>
      <xdr:colOff>31750</xdr:colOff>
      <xdr:row>62</xdr:row>
      <xdr:rowOff>81462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91639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人件費の増額の要因は会計年度任用職員の報酬等の増によるものである。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時間外手当については代休への振り替えなど行い削減に努める。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物件費においては、特に委託料の価格を業者まかせにせず、複数の業者による競争など安易に増加しない工夫を図る。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89226</xdr:rowOff>
    </xdr:from>
    <xdr:to>
      <xdr:col>23</xdr:col>
      <xdr:colOff>133350</xdr:colOff>
      <xdr:row>80</xdr:row>
      <xdr:rowOff>95284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05226"/>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84927</xdr:rowOff>
    </xdr:from>
    <xdr:to>
      <xdr:col>19</xdr:col>
      <xdr:colOff>133350</xdr:colOff>
      <xdr:row>80</xdr:row>
      <xdr:rowOff>89226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00927"/>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76546</xdr:rowOff>
    </xdr:from>
    <xdr:to>
      <xdr:col>15</xdr:col>
      <xdr:colOff>82550</xdr:colOff>
      <xdr:row>80</xdr:row>
      <xdr:rowOff>84927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92546"/>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69965</xdr:rowOff>
    </xdr:from>
    <xdr:to>
      <xdr:col>11</xdr:col>
      <xdr:colOff>31750</xdr:colOff>
      <xdr:row>80</xdr:row>
      <xdr:rowOff>76546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85965"/>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44484</xdr:rowOff>
    </xdr:from>
    <xdr:to>
      <xdr:col>23</xdr:col>
      <xdr:colOff>184150</xdr:colOff>
      <xdr:row>80</xdr:row>
      <xdr:rowOff>146084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61011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0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38426</xdr:rowOff>
    </xdr:from>
    <xdr:to>
      <xdr:col>19</xdr:col>
      <xdr:colOff>184150</xdr:colOff>
      <xdr:row>80</xdr:row>
      <xdr:rowOff>140026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150203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2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34127</xdr:rowOff>
    </xdr:from>
    <xdr:to>
      <xdr:col>15</xdr:col>
      <xdr:colOff>133350</xdr:colOff>
      <xdr:row>80</xdr:row>
      <xdr:rowOff>135727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145904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1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25746</xdr:rowOff>
    </xdr:from>
    <xdr:to>
      <xdr:col>11</xdr:col>
      <xdr:colOff>82550</xdr:colOff>
      <xdr:row>80</xdr:row>
      <xdr:rowOff>127346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137523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1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19165</xdr:rowOff>
    </xdr:from>
    <xdr:to>
      <xdr:col>7</xdr:col>
      <xdr:colOff>31750</xdr:colOff>
      <xdr:row>80</xdr:row>
      <xdr:rowOff>120765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130942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一律昇給から職務職階による昇格、昇給を実施しているためであり、継続して実施していく。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26670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186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68898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428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123189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123189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0917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近年、定期的に新規職員を採用している。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引き続き計画的な採用により定員管理を図り、効率的な行政運営を目指す。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95136</xdr:rowOff>
    </xdr:from>
    <xdr:to>
      <xdr:col>81</xdr:col>
      <xdr:colOff>44450</xdr:colOff>
      <xdr:row>60</xdr:row>
      <xdr:rowOff>111061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82136"/>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90310</xdr:rowOff>
    </xdr:from>
    <xdr:to>
      <xdr:col>77</xdr:col>
      <xdr:colOff>44450</xdr:colOff>
      <xdr:row>60</xdr:row>
      <xdr:rowOff>95136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773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75832</xdr:rowOff>
    </xdr:from>
    <xdr:to>
      <xdr:col>72</xdr:col>
      <xdr:colOff>203200</xdr:colOff>
      <xdr:row>60</xdr:row>
      <xdr:rowOff>90310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628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68110</xdr:rowOff>
    </xdr:from>
    <xdr:to>
      <xdr:col>68</xdr:col>
      <xdr:colOff>152400</xdr:colOff>
      <xdr:row>60</xdr:row>
      <xdr:rowOff>75832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5110"/>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60261</xdr:rowOff>
    </xdr:from>
    <xdr:to>
      <xdr:col>81</xdr:col>
      <xdr:colOff>95250</xdr:colOff>
      <xdr:row>60</xdr:row>
      <xdr:rowOff>161861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4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152988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44336</xdr:rowOff>
    </xdr:from>
    <xdr:to>
      <xdr:col>77</xdr:col>
      <xdr:colOff>95250</xdr:colOff>
      <xdr:row>60</xdr:row>
      <xdr:rowOff>145936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156113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00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39510</xdr:rowOff>
    </xdr:from>
    <xdr:to>
      <xdr:col>73</xdr:col>
      <xdr:colOff>44450</xdr:colOff>
      <xdr:row>60</xdr:row>
      <xdr:rowOff>141110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151287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9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25032</xdr:rowOff>
    </xdr:from>
    <xdr:to>
      <xdr:col>68</xdr:col>
      <xdr:colOff>203200</xdr:colOff>
      <xdr:row>60</xdr:row>
      <xdr:rowOff>126632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136809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17310</xdr:rowOff>
    </xdr:from>
    <xdr:to>
      <xdr:col>64</xdr:col>
      <xdr:colOff>152400</xdr:colOff>
      <xdr:row>60</xdr:row>
      <xdr:rowOff>118910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129087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実質公債費率は年々減少傾向にあるが、今後控えている大規模な事業計画の整理・縮小を図るなど、起債依存型の事業実施を見直しに努める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68156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15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116417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3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充当可能な基金の増と公債費の減によるもので、引き続き歳出の削減に努め、決算状況を踏まえ基金積立を図る。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年度は類似団体内平均値を上回っている。要因としては令和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年度から会計年度任用職員の報酬等が物件費から人件費へ移行したためである。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今後も同じ状態が続くことが予想される。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2040"/>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類似団体内平均値ではほぼ同じレベルで推移している。また令和２年度から会計年度任用職員報酬等が人件費に移行したため前年度と比較すると減少となる。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848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982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4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15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類似団体内平均よりも毎年度下回っている。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ポイント増加し、少子高齢化の進展により、扶助費の動向は厳しいものと予想される。事業において所得制限の見直しや対象者の適正化などを行う必要がある。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類似団体内平均値とほぼ同レベルで推移している。今後も適正な財政運営を目指す。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104140</xdr:rowOff>
    </xdr:from>
    <xdr:to>
      <xdr:col>82</xdr:col>
      <xdr:colOff>107950</xdr:colOff>
      <xdr:row>55</xdr:row>
      <xdr:rowOff>123190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338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119380</xdr:rowOff>
    </xdr:from>
    <xdr:to>
      <xdr:col>78</xdr:col>
      <xdr:colOff>69850</xdr:colOff>
      <xdr:row>55</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49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119380</xdr:rowOff>
    </xdr:from>
    <xdr:to>
      <xdr:col>73</xdr:col>
      <xdr:colOff>180975</xdr:colOff>
      <xdr:row>55</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49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52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53340</xdr:rowOff>
    </xdr:from>
    <xdr:to>
      <xdr:col>82</xdr:col>
      <xdr:colOff>158750</xdr:colOff>
      <xdr:row>55</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25417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158767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68580</xdr:rowOff>
    </xdr:from>
    <xdr:to>
      <xdr:col>74</xdr:col>
      <xdr:colOff>31750</xdr:colOff>
      <xdr:row>55</xdr:row>
      <xdr:rowOff>170180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154957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内平均値とほぼ同じレベルで推移している。今後高齢化の進展などにより増加傾向が見込まれるため、事業の見直し、介護予防の推進等により、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131572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580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58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年度は公債費は大幅に減少したが、今後控えている施設の大規模改修により、地方債の借入増が予想される。起債に当たっては将来の財政運営に及ぼす影響を考慮しつつ、公債費の減額を図っていく。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77</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3147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33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96520</xdr:rowOff>
    </xdr:from>
    <xdr:to>
      <xdr:col>11</xdr:col>
      <xdr:colOff>9525</xdr:colOff>
      <xdr:row>78</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981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138447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45720</xdr:rowOff>
    </xdr:from>
    <xdr:to>
      <xdr:col>11</xdr:col>
      <xdr:colOff>60325</xdr:colOff>
      <xdr:row>77</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121920</xdr:rowOff>
    </xdr:from>
    <xdr:to>
      <xdr:col>6</xdr:col>
      <xdr:colOff>171450</xdr:colOff>
      <xdr:row>78</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事業の費用対効果を検証し、経費削減に努め現状を維持していく。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166188</xdr:rowOff>
    </xdr:from>
    <xdr:to>
      <xdr:col>82</xdr:col>
      <xdr:colOff>107950</xdr:colOff>
      <xdr:row>75</xdr:row>
      <xdr:rowOff>164556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85348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166188</xdr:rowOff>
    </xdr:from>
    <xdr:to>
      <xdr:col>78</xdr:col>
      <xdr:colOff>69850</xdr:colOff>
      <xdr:row>75</xdr:row>
      <xdr:rowOff>11067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8534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91077</xdr:rowOff>
    </xdr:from>
    <xdr:to>
      <xdr:col>73</xdr:col>
      <xdr:colOff>180975</xdr:colOff>
      <xdr:row>75</xdr:row>
      <xdr:rowOff>11067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7783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42091</xdr:rowOff>
    </xdr:from>
    <xdr:to>
      <xdr:col>69</xdr:col>
      <xdr:colOff>92075</xdr:colOff>
      <xdr:row>74</xdr:row>
      <xdr:rowOff>91077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7293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85833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4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115388</xdr:rowOff>
    </xdr:from>
    <xdr:to>
      <xdr:col>78</xdr:col>
      <xdr:colOff>120650</xdr:colOff>
      <xdr:row>75</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55715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131717</xdr:rowOff>
    </xdr:from>
    <xdr:to>
      <xdr:col>74</xdr:col>
      <xdr:colOff>31750</xdr:colOff>
      <xdr:row>75</xdr:row>
      <xdr:rowOff>61867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72044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58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40277</xdr:rowOff>
    </xdr:from>
    <xdr:to>
      <xdr:col>69</xdr:col>
      <xdr:colOff>142875</xdr:colOff>
      <xdr:row>74</xdr:row>
      <xdr:rowOff>141877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152054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162741</xdr:rowOff>
    </xdr:from>
    <xdr:to>
      <xdr:col>65</xdr:col>
      <xdr:colOff>53975</xdr:colOff>
      <xdr:row>74</xdr:row>
      <xdr:rowOff>92891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103068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65105</xdr:rowOff>
    </xdr:from>
    <xdr:to>
      <xdr:col>29</xdr:col>
      <xdr:colOff>127000</xdr:colOff>
      <xdr:row>18</xdr:row>
      <xdr:rowOff>82926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98830"/>
          <a:ext cx="647700" cy="1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82926</xdr:rowOff>
    </xdr:from>
    <xdr:to>
      <xdr:col>26</xdr:col>
      <xdr:colOff>50800</xdr:colOff>
      <xdr:row>18</xdr:row>
      <xdr:rowOff>95943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6651"/>
          <a:ext cx="698500" cy="1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95943</xdr:rowOff>
    </xdr:from>
    <xdr:to>
      <xdr:col>22</xdr:col>
      <xdr:colOff>114300</xdr:colOff>
      <xdr:row>18</xdr:row>
      <xdr:rowOff>108781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9668"/>
          <a:ext cx="698500" cy="1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108781</xdr:rowOff>
    </xdr:from>
    <xdr:to>
      <xdr:col>18</xdr:col>
      <xdr:colOff>177800</xdr:colOff>
      <xdr:row>18</xdr:row>
      <xdr:rowOff>110642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42506"/>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14305</xdr:rowOff>
    </xdr:from>
    <xdr:to>
      <xdr:col>29</xdr:col>
      <xdr:colOff>177800</xdr:colOff>
      <xdr:row>18</xdr:row>
      <xdr:rowOff>115905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48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157832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32126</xdr:rowOff>
    </xdr:from>
    <xdr:to>
      <xdr:col>26</xdr:col>
      <xdr:colOff>101600</xdr:colOff>
      <xdr:row>18</xdr:row>
      <xdr:rowOff>133726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118503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45143</xdr:rowOff>
    </xdr:from>
    <xdr:to>
      <xdr:col>22</xdr:col>
      <xdr:colOff>165100</xdr:colOff>
      <xdr:row>18</xdr:row>
      <xdr:rowOff>146743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7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131520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57981</xdr:rowOff>
    </xdr:from>
    <xdr:to>
      <xdr:col>19</xdr:col>
      <xdr:colOff>38100</xdr:colOff>
      <xdr:row>18</xdr:row>
      <xdr:rowOff>159581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144358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59842</xdr:rowOff>
    </xdr:from>
    <xdr:to>
      <xdr:col>15</xdr:col>
      <xdr:colOff>101600</xdr:colOff>
      <xdr:row>18</xdr:row>
      <xdr:rowOff>161442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146219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1506</xdr:rowOff>
    </xdr:from>
    <xdr:to>
      <xdr:col>29</xdr:col>
      <xdr:colOff>127000</xdr:colOff>
      <xdr:row>36</xdr:row>
      <xdr:rowOff>11077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54756"/>
          <a:ext cx="647700" cy="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11077</xdr:rowOff>
    </xdr:from>
    <xdr:to>
      <xdr:col>26</xdr:col>
      <xdr:colOff>50800</xdr:colOff>
      <xdr:row>36</xdr:row>
      <xdr:rowOff>25296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64327"/>
          <a:ext cx="698500" cy="14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5857</xdr:rowOff>
    </xdr:from>
    <xdr:to>
      <xdr:col>22</xdr:col>
      <xdr:colOff>114300</xdr:colOff>
      <xdr:row>36</xdr:row>
      <xdr:rowOff>25296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59107"/>
          <a:ext cx="698500" cy="1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5857</xdr:rowOff>
    </xdr:from>
    <xdr:to>
      <xdr:col>18</xdr:col>
      <xdr:colOff>177800</xdr:colOff>
      <xdr:row>36</xdr:row>
      <xdr:rowOff>6840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59107"/>
          <a:ext cx="698500" cy="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293606</xdr:rowOff>
    </xdr:from>
    <xdr:to>
      <xdr:col>29</xdr:col>
      <xdr:colOff>177800</xdr:colOff>
      <xdr:row>36</xdr:row>
      <xdr:rowOff>52306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265683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7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303177</xdr:rowOff>
    </xdr:from>
    <xdr:to>
      <xdr:col>26</xdr:col>
      <xdr:colOff>101600</xdr:colOff>
      <xdr:row>36</xdr:row>
      <xdr:rowOff>61877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1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46654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9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317396</xdr:rowOff>
    </xdr:from>
    <xdr:to>
      <xdr:col>22</xdr:col>
      <xdr:colOff>165100</xdr:colOff>
      <xdr:row>36</xdr:row>
      <xdr:rowOff>76096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60873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297957</xdr:rowOff>
    </xdr:from>
    <xdr:to>
      <xdr:col>19</xdr:col>
      <xdr:colOff>38100</xdr:colOff>
      <xdr:row>36</xdr:row>
      <xdr:rowOff>56657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41434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298940</xdr:rowOff>
    </xdr:from>
    <xdr:to>
      <xdr:col>15</xdr:col>
      <xdr:colOff>101600</xdr:colOff>
      <xdr:row>36</xdr:row>
      <xdr:rowOff>57640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42417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9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71019</xdr:rowOff>
    </xdr:from>
    <xdr:to>
      <xdr:col>24</xdr:col>
      <xdr:colOff>63500</xdr:colOff>
      <xdr:row>37</xdr:row>
      <xdr:rowOff>156106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4669"/>
          <a:ext cx="838200" cy="8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156106</xdr:rowOff>
    </xdr:from>
    <xdr:to>
      <xdr:col>19</xdr:col>
      <xdr:colOff>177800</xdr:colOff>
      <xdr:row>37</xdr:row>
      <xdr:rowOff>167543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9756"/>
          <a:ext cx="8890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167543</xdr:rowOff>
    </xdr:from>
    <xdr:to>
      <xdr:col>15</xdr:col>
      <xdr:colOff>50800</xdr:colOff>
      <xdr:row>38</xdr:row>
      <xdr:rowOff>3273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11193"/>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3273</xdr:rowOff>
    </xdr:from>
    <xdr:to>
      <xdr:col>10</xdr:col>
      <xdr:colOff>114300</xdr:colOff>
      <xdr:row>38</xdr:row>
      <xdr:rowOff>7550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18373"/>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20219</xdr:rowOff>
    </xdr:from>
    <xdr:to>
      <xdr:col>24</xdr:col>
      <xdr:colOff>114300</xdr:colOff>
      <xdr:row>37</xdr:row>
      <xdr:rowOff>121819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170096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105306</xdr:rowOff>
    </xdr:from>
    <xdr:to>
      <xdr:col>20</xdr:col>
      <xdr:colOff>38100</xdr:colOff>
      <xdr:row>38</xdr:row>
      <xdr:rowOff>35456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26583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4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116744</xdr:rowOff>
    </xdr:from>
    <xdr:to>
      <xdr:col>15</xdr:col>
      <xdr:colOff>101600</xdr:colOff>
      <xdr:row>38</xdr:row>
      <xdr:rowOff>46893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603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38020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5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123923</xdr:rowOff>
    </xdr:from>
    <xdr:to>
      <xdr:col>10</xdr:col>
      <xdr:colOff>165100</xdr:colOff>
      <xdr:row>38</xdr:row>
      <xdr:rowOff>54073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45200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6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128200</xdr:rowOff>
    </xdr:from>
    <xdr:to>
      <xdr:col>6</xdr:col>
      <xdr:colOff>38100</xdr:colOff>
      <xdr:row>38</xdr:row>
      <xdr:rowOff>58350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49477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6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145792</xdr:rowOff>
    </xdr:from>
    <xdr:to>
      <xdr:col>24</xdr:col>
      <xdr:colOff>63500</xdr:colOff>
      <xdr:row>57</xdr:row>
      <xdr:rowOff>45123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6992"/>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145792</xdr:rowOff>
    </xdr:from>
    <xdr:to>
      <xdr:col>19</xdr:col>
      <xdr:colOff>177800</xdr:colOff>
      <xdr:row>56</xdr:row>
      <xdr:rowOff>164124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6992"/>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164124</xdr:rowOff>
    </xdr:from>
    <xdr:to>
      <xdr:col>15</xdr:col>
      <xdr:colOff>50800</xdr:colOff>
      <xdr:row>57</xdr:row>
      <xdr:rowOff>5485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5324"/>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160165</xdr:rowOff>
    </xdr:from>
    <xdr:to>
      <xdr:col>10</xdr:col>
      <xdr:colOff>114300</xdr:colOff>
      <xdr:row>57</xdr:row>
      <xdr:rowOff>5485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61365"/>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165773</xdr:rowOff>
    </xdr:from>
    <xdr:to>
      <xdr:col>24</xdr:col>
      <xdr:colOff>114300</xdr:colOff>
      <xdr:row>57</xdr:row>
      <xdr:rowOff>95923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144200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94992</xdr:rowOff>
    </xdr:from>
    <xdr:to>
      <xdr:col>20</xdr:col>
      <xdr:colOff>38100</xdr:colOff>
      <xdr:row>57</xdr:row>
      <xdr:rowOff>25142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16269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8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113324</xdr:rowOff>
    </xdr:from>
    <xdr:to>
      <xdr:col>15</xdr:col>
      <xdr:colOff>101600</xdr:colOff>
      <xdr:row>57</xdr:row>
      <xdr:rowOff>43474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34601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0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126135</xdr:rowOff>
    </xdr:from>
    <xdr:to>
      <xdr:col>10</xdr:col>
      <xdr:colOff>165100</xdr:colOff>
      <xdr:row>57</xdr:row>
      <xdr:rowOff>56285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47412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109365</xdr:rowOff>
    </xdr:from>
    <xdr:to>
      <xdr:col>6</xdr:col>
      <xdr:colOff>38100</xdr:colOff>
      <xdr:row>57</xdr:row>
      <xdr:rowOff>39515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56042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8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131310</xdr:rowOff>
    </xdr:from>
    <xdr:to>
      <xdr:col>24</xdr:col>
      <xdr:colOff>63500</xdr:colOff>
      <xdr:row>78</xdr:row>
      <xdr:rowOff>140858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04410"/>
          <a:ext cx="8382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90326</xdr:rowOff>
    </xdr:from>
    <xdr:to>
      <xdr:col>19</xdr:col>
      <xdr:colOff>177800</xdr:colOff>
      <xdr:row>78</xdr:row>
      <xdr:rowOff>131310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3426"/>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80383</xdr:rowOff>
    </xdr:from>
    <xdr:to>
      <xdr:col>15</xdr:col>
      <xdr:colOff>50800</xdr:colOff>
      <xdr:row>78</xdr:row>
      <xdr:rowOff>90326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3483"/>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80383</xdr:rowOff>
    </xdr:from>
    <xdr:to>
      <xdr:col>10</xdr:col>
      <xdr:colOff>114300</xdr:colOff>
      <xdr:row>78</xdr:row>
      <xdr:rowOff>127614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3483"/>
          <a:ext cx="889000" cy="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90058</xdr:rowOff>
    </xdr:from>
    <xdr:to>
      <xdr:col>24</xdr:col>
      <xdr:colOff>114300</xdr:colOff>
      <xdr:row>79</xdr:row>
      <xdr:rowOff>20208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80510</xdr:rowOff>
    </xdr:from>
    <xdr:to>
      <xdr:col>20</xdr:col>
      <xdr:colOff>38100</xdr:colOff>
      <xdr:row>79</xdr:row>
      <xdr:rowOff>10660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1787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39526</xdr:rowOff>
    </xdr:from>
    <xdr:to>
      <xdr:col>15</xdr:col>
      <xdr:colOff>101600</xdr:colOff>
      <xdr:row>78</xdr:row>
      <xdr:rowOff>141126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157653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8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29583</xdr:rowOff>
    </xdr:from>
    <xdr:to>
      <xdr:col>10</xdr:col>
      <xdr:colOff>165100</xdr:colOff>
      <xdr:row>78</xdr:row>
      <xdr:rowOff>131183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147710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76814</xdr:rowOff>
    </xdr:from>
    <xdr:to>
      <xdr:col>6</xdr:col>
      <xdr:colOff>38100</xdr:colOff>
      <xdr:row>79</xdr:row>
      <xdr:rowOff>6964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169541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127899</xdr:rowOff>
    </xdr:from>
    <xdr:to>
      <xdr:col>24</xdr:col>
      <xdr:colOff>63500</xdr:colOff>
      <xdr:row>96</xdr:row>
      <xdr:rowOff>150313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587099"/>
          <a:ext cx="8382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127899</xdr:rowOff>
    </xdr:from>
    <xdr:to>
      <xdr:col>19</xdr:col>
      <xdr:colOff>177800</xdr:colOff>
      <xdr:row>97</xdr:row>
      <xdr:rowOff>1995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7099"/>
          <a:ext cx="8890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170016</xdr:rowOff>
    </xdr:from>
    <xdr:to>
      <xdr:col>15</xdr:col>
      <xdr:colOff>50800</xdr:colOff>
      <xdr:row>97</xdr:row>
      <xdr:rowOff>1995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292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127388</xdr:rowOff>
    </xdr:from>
    <xdr:to>
      <xdr:col>10</xdr:col>
      <xdr:colOff>114300</xdr:colOff>
      <xdr:row>96</xdr:row>
      <xdr:rowOff>170016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86588"/>
          <a:ext cx="889000" cy="4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99513</xdr:rowOff>
    </xdr:from>
    <xdr:to>
      <xdr:col>24</xdr:col>
      <xdr:colOff>114300</xdr:colOff>
      <xdr:row>97</xdr:row>
      <xdr:rowOff>29663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77940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77099</xdr:rowOff>
    </xdr:from>
    <xdr:to>
      <xdr:col>20</xdr:col>
      <xdr:colOff>38100</xdr:colOff>
      <xdr:row>97</xdr:row>
      <xdr:rowOff>7249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169826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122645</xdr:rowOff>
    </xdr:from>
    <xdr:to>
      <xdr:col>15</xdr:col>
      <xdr:colOff>101600</xdr:colOff>
      <xdr:row>97</xdr:row>
      <xdr:rowOff>52795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43922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119216</xdr:rowOff>
    </xdr:from>
    <xdr:to>
      <xdr:col>10</xdr:col>
      <xdr:colOff>165100</xdr:colOff>
      <xdr:row>97</xdr:row>
      <xdr:rowOff>49366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76588</xdr:rowOff>
    </xdr:from>
    <xdr:to>
      <xdr:col>6</xdr:col>
      <xdr:colOff>38100</xdr:colOff>
      <xdr:row>97</xdr:row>
      <xdr:rowOff>6738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169315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68962</xdr:rowOff>
    </xdr:from>
    <xdr:to>
      <xdr:col>55</xdr:col>
      <xdr:colOff>0</xdr:colOff>
      <xdr:row>37</xdr:row>
      <xdr:rowOff>166629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41162"/>
          <a:ext cx="838200" cy="2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166629</xdr:rowOff>
    </xdr:from>
    <xdr:to>
      <xdr:col>50</xdr:col>
      <xdr:colOff>114300</xdr:colOff>
      <xdr:row>38</xdr:row>
      <xdr:rowOff>48210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027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5971</xdr:rowOff>
    </xdr:from>
    <xdr:to>
      <xdr:col>45</xdr:col>
      <xdr:colOff>177800</xdr:colOff>
      <xdr:row>38</xdr:row>
      <xdr:rowOff>48210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1071"/>
          <a:ext cx="889000" cy="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5971</xdr:rowOff>
    </xdr:from>
    <xdr:to>
      <xdr:col>41</xdr:col>
      <xdr:colOff>50800</xdr:colOff>
      <xdr:row>38</xdr:row>
      <xdr:rowOff>53520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107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18162</xdr:rowOff>
    </xdr:from>
    <xdr:to>
      <xdr:col>55</xdr:col>
      <xdr:colOff>50800</xdr:colOff>
      <xdr:row>36</xdr:row>
      <xdr:rowOff>119762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168039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115829</xdr:rowOff>
    </xdr:from>
    <xdr:to>
      <xdr:col>50</xdr:col>
      <xdr:colOff>165100</xdr:colOff>
      <xdr:row>38</xdr:row>
      <xdr:rowOff>45979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37106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168860</xdr:rowOff>
    </xdr:from>
    <xdr:to>
      <xdr:col>46</xdr:col>
      <xdr:colOff>38100</xdr:colOff>
      <xdr:row>38</xdr:row>
      <xdr:rowOff>99010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90137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126621</xdr:rowOff>
    </xdr:from>
    <xdr:to>
      <xdr:col>41</xdr:col>
      <xdr:colOff>101600</xdr:colOff>
      <xdr:row>38</xdr:row>
      <xdr:rowOff>56771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47898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6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2720</xdr:rowOff>
    </xdr:from>
    <xdr:to>
      <xdr:col>36</xdr:col>
      <xdr:colOff>165100</xdr:colOff>
      <xdr:row>38</xdr:row>
      <xdr:rowOff>104320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95447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164916</xdr:rowOff>
    </xdr:from>
    <xdr:to>
      <xdr:col>55</xdr:col>
      <xdr:colOff>0</xdr:colOff>
      <xdr:row>58</xdr:row>
      <xdr:rowOff>167942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09016"/>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164916</xdr:rowOff>
    </xdr:from>
    <xdr:to>
      <xdr:col>50</xdr:col>
      <xdr:colOff>114300</xdr:colOff>
      <xdr:row>59</xdr:row>
      <xdr:rowOff>5788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09016"/>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5787</xdr:rowOff>
    </xdr:from>
    <xdr:to>
      <xdr:col>45</xdr:col>
      <xdr:colOff>177800</xdr:colOff>
      <xdr:row>59</xdr:row>
      <xdr:rowOff>5788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2133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141997</xdr:rowOff>
    </xdr:from>
    <xdr:to>
      <xdr:col>41</xdr:col>
      <xdr:colOff>50800</xdr:colOff>
      <xdr:row>59</xdr:row>
      <xdr:rowOff>5787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86097"/>
          <a:ext cx="889000" cy="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117142</xdr:rowOff>
    </xdr:from>
    <xdr:to>
      <xdr:col>55</xdr:col>
      <xdr:colOff>50800</xdr:colOff>
      <xdr:row>59</xdr:row>
      <xdr:rowOff>47292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32069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114116</xdr:rowOff>
    </xdr:from>
    <xdr:to>
      <xdr:col>50</xdr:col>
      <xdr:colOff>165100</xdr:colOff>
      <xdr:row>59</xdr:row>
      <xdr:rowOff>44266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35393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126438</xdr:rowOff>
    </xdr:from>
    <xdr:to>
      <xdr:col>46</xdr:col>
      <xdr:colOff>38100</xdr:colOff>
      <xdr:row>59</xdr:row>
      <xdr:rowOff>56588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47715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6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126437</xdr:rowOff>
    </xdr:from>
    <xdr:to>
      <xdr:col>41</xdr:col>
      <xdr:colOff>101600</xdr:colOff>
      <xdr:row>59</xdr:row>
      <xdr:rowOff>56587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7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47714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6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91197</xdr:rowOff>
    </xdr:from>
    <xdr:to>
      <xdr:col>36</xdr:col>
      <xdr:colOff>165100</xdr:colOff>
      <xdr:row>59</xdr:row>
      <xdr:rowOff>21347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12474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2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24958</xdr:rowOff>
    </xdr:from>
    <xdr:to>
      <xdr:col>55</xdr:col>
      <xdr:colOff>0</xdr:colOff>
      <xdr:row>79</xdr:row>
      <xdr:rowOff>40832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69508"/>
          <a:ext cx="8382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24958</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69508"/>
          <a:ext cx="8890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42917</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87467"/>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1580</xdr:rowOff>
    </xdr:from>
    <xdr:to>
      <xdr:col>41</xdr:col>
      <xdr:colOff>50800</xdr:colOff>
      <xdr:row>79</xdr:row>
      <xdr:rowOff>42917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6130"/>
          <a:ext cx="889000" cy="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161482</xdr:rowOff>
    </xdr:from>
    <xdr:to>
      <xdr:col>55</xdr:col>
      <xdr:colOff>50800</xdr:colOff>
      <xdr:row>79</xdr:row>
      <xdr:rowOff>91632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145608</xdr:rowOff>
    </xdr:from>
    <xdr:to>
      <xdr:col>50</xdr:col>
      <xdr:colOff>165100</xdr:colOff>
      <xdr:row>79</xdr:row>
      <xdr:rowOff>75758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66885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163567</xdr:rowOff>
    </xdr:from>
    <xdr:to>
      <xdr:col>41</xdr:col>
      <xdr:colOff>101600</xdr:colOff>
      <xdr:row>79</xdr:row>
      <xdr:rowOff>93717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84844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122230</xdr:rowOff>
    </xdr:from>
    <xdr:to>
      <xdr:col>36</xdr:col>
      <xdr:colOff>165100</xdr:colOff>
      <xdr:row>79</xdr:row>
      <xdr:rowOff>52380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43507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92446</xdr:rowOff>
    </xdr:from>
    <xdr:to>
      <xdr:col>55</xdr:col>
      <xdr:colOff>0</xdr:colOff>
      <xdr:row>98</xdr:row>
      <xdr:rowOff>104470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4546"/>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92446</xdr:rowOff>
    </xdr:from>
    <xdr:to>
      <xdr:col>50</xdr:col>
      <xdr:colOff>114300</xdr:colOff>
      <xdr:row>98</xdr:row>
      <xdr:rowOff>97394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4546"/>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95210</xdr:rowOff>
    </xdr:from>
    <xdr:to>
      <xdr:col>45</xdr:col>
      <xdr:colOff>177800</xdr:colOff>
      <xdr:row>98</xdr:row>
      <xdr:rowOff>97394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7310"/>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92864</xdr:rowOff>
    </xdr:from>
    <xdr:to>
      <xdr:col>41</xdr:col>
      <xdr:colOff>50800</xdr:colOff>
      <xdr:row>98</xdr:row>
      <xdr:rowOff>95210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4964"/>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53670</xdr:rowOff>
    </xdr:from>
    <xdr:to>
      <xdr:col>55</xdr:col>
      <xdr:colOff>50800</xdr:colOff>
      <xdr:row>98</xdr:row>
      <xdr:rowOff>155270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41646</xdr:rowOff>
    </xdr:from>
    <xdr:to>
      <xdr:col>50</xdr:col>
      <xdr:colOff>165100</xdr:colOff>
      <xdr:row>98</xdr:row>
      <xdr:rowOff>143246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134373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46594</xdr:rowOff>
    </xdr:from>
    <xdr:to>
      <xdr:col>46</xdr:col>
      <xdr:colOff>38100</xdr:colOff>
      <xdr:row>98</xdr:row>
      <xdr:rowOff>148194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139321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44410</xdr:rowOff>
    </xdr:from>
    <xdr:to>
      <xdr:col>41</xdr:col>
      <xdr:colOff>101600</xdr:colOff>
      <xdr:row>98</xdr:row>
      <xdr:rowOff>146010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137137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42064</xdr:rowOff>
    </xdr:from>
    <xdr:to>
      <xdr:col>36</xdr:col>
      <xdr:colOff>165100</xdr:colOff>
      <xdr:row>98</xdr:row>
      <xdr:rowOff>143664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134791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56049</xdr:rowOff>
    </xdr:from>
    <xdr:to>
      <xdr:col>85</xdr:col>
      <xdr:colOff>127000</xdr:colOff>
      <xdr:row>38</xdr:row>
      <xdr:rowOff>159383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1149"/>
          <a:ext cx="838200" cy="10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159383</xdr:rowOff>
    </xdr:from>
    <xdr:to>
      <xdr:col>81</xdr:col>
      <xdr:colOff>50800</xdr:colOff>
      <xdr:row>39</xdr:row>
      <xdr:rowOff>33971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4483"/>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33971</xdr:rowOff>
    </xdr:from>
    <xdr:to>
      <xdr:col>76</xdr:col>
      <xdr:colOff>114300</xdr:colOff>
      <xdr:row>39</xdr:row>
      <xdr:rowOff>41712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0521"/>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41712</xdr:rowOff>
    </xdr:from>
    <xdr:to>
      <xdr:col>71</xdr:col>
      <xdr:colOff>177800</xdr:colOff>
      <xdr:row>39</xdr:row>
      <xdr:rowOff>43237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8262"/>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5249</xdr:rowOff>
    </xdr:from>
    <xdr:to>
      <xdr:col>85</xdr:col>
      <xdr:colOff>177800</xdr:colOff>
      <xdr:row>38</xdr:row>
      <xdr:rowOff>106849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28127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108583</xdr:rowOff>
    </xdr:from>
    <xdr:to>
      <xdr:col>81</xdr:col>
      <xdr:colOff>101600</xdr:colOff>
      <xdr:row>39</xdr:row>
      <xdr:rowOff>38733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55260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154621</xdr:rowOff>
    </xdr:from>
    <xdr:to>
      <xdr:col>76</xdr:col>
      <xdr:colOff>165100</xdr:colOff>
      <xdr:row>39</xdr:row>
      <xdr:rowOff>84771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75898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162362</xdr:rowOff>
    </xdr:from>
    <xdr:to>
      <xdr:col>72</xdr:col>
      <xdr:colOff>38100</xdr:colOff>
      <xdr:row>39</xdr:row>
      <xdr:rowOff>92512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83639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163887</xdr:rowOff>
    </xdr:from>
    <xdr:to>
      <xdr:col>67</xdr:col>
      <xdr:colOff>101600</xdr:colOff>
      <xdr:row>39</xdr:row>
      <xdr:rowOff>94037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85164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1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103257</xdr:rowOff>
    </xdr:from>
    <xdr:to>
      <xdr:col>85</xdr:col>
      <xdr:colOff>127000</xdr:colOff>
      <xdr:row>78</xdr:row>
      <xdr:rowOff>106685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76357"/>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106685</xdr:rowOff>
    </xdr:from>
    <xdr:to>
      <xdr:col>81</xdr:col>
      <xdr:colOff>50800</xdr:colOff>
      <xdr:row>78</xdr:row>
      <xdr:rowOff>109817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79785"/>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95864</xdr:rowOff>
    </xdr:from>
    <xdr:to>
      <xdr:col>76</xdr:col>
      <xdr:colOff>114300</xdr:colOff>
      <xdr:row>78</xdr:row>
      <xdr:rowOff>109817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68964"/>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77050</xdr:rowOff>
    </xdr:from>
    <xdr:to>
      <xdr:col>71</xdr:col>
      <xdr:colOff>177800</xdr:colOff>
      <xdr:row>78</xdr:row>
      <xdr:rowOff>95864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50150"/>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52457</xdr:rowOff>
    </xdr:from>
    <xdr:to>
      <xdr:col>85</xdr:col>
      <xdr:colOff>177800</xdr:colOff>
      <xdr:row>78</xdr:row>
      <xdr:rowOff>154057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30884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55885</xdr:rowOff>
    </xdr:from>
    <xdr:to>
      <xdr:col>81</xdr:col>
      <xdr:colOff>101600</xdr:colOff>
      <xdr:row>78</xdr:row>
      <xdr:rowOff>157485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148612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52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59017</xdr:rowOff>
    </xdr:from>
    <xdr:to>
      <xdr:col>76</xdr:col>
      <xdr:colOff>165100</xdr:colOff>
      <xdr:row>78</xdr:row>
      <xdr:rowOff>160617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151744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45064</xdr:rowOff>
    </xdr:from>
    <xdr:to>
      <xdr:col>72</xdr:col>
      <xdr:colOff>38100</xdr:colOff>
      <xdr:row>78</xdr:row>
      <xdr:rowOff>146664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137791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51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26250</xdr:rowOff>
    </xdr:from>
    <xdr:to>
      <xdr:col>67</xdr:col>
      <xdr:colOff>101600</xdr:colOff>
      <xdr:row>78</xdr:row>
      <xdr:rowOff>127850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118977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9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168029</xdr:rowOff>
    </xdr:from>
    <xdr:to>
      <xdr:col>85</xdr:col>
      <xdr:colOff>127000</xdr:colOff>
      <xdr:row>99</xdr:row>
      <xdr:rowOff>17949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0129"/>
          <a:ext cx="838200" cy="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17949</xdr:rowOff>
    </xdr:from>
    <xdr:to>
      <xdr:col>81</xdr:col>
      <xdr:colOff>50800</xdr:colOff>
      <xdr:row>99</xdr:row>
      <xdr:rowOff>19855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149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11973</xdr:rowOff>
    </xdr:from>
    <xdr:to>
      <xdr:col>76</xdr:col>
      <xdr:colOff>114300</xdr:colOff>
      <xdr:row>99</xdr:row>
      <xdr:rowOff>19855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85523"/>
          <a:ext cx="889000" cy="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152589</xdr:rowOff>
    </xdr:from>
    <xdr:to>
      <xdr:col>71</xdr:col>
      <xdr:colOff>177800</xdr:colOff>
      <xdr:row>99</xdr:row>
      <xdr:rowOff>11973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54689"/>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117229</xdr:rowOff>
    </xdr:from>
    <xdr:to>
      <xdr:col>85</xdr:col>
      <xdr:colOff>177800</xdr:colOff>
      <xdr:row>99</xdr:row>
      <xdr:rowOff>47379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138599</xdr:rowOff>
    </xdr:from>
    <xdr:to>
      <xdr:col>81</xdr:col>
      <xdr:colOff>101600</xdr:colOff>
      <xdr:row>99</xdr:row>
      <xdr:rowOff>68749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59876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140505</xdr:rowOff>
    </xdr:from>
    <xdr:to>
      <xdr:col>76</xdr:col>
      <xdr:colOff>165100</xdr:colOff>
      <xdr:row>99</xdr:row>
      <xdr:rowOff>70655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61782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132623</xdr:rowOff>
    </xdr:from>
    <xdr:to>
      <xdr:col>72</xdr:col>
      <xdr:colOff>38100</xdr:colOff>
      <xdr:row>99</xdr:row>
      <xdr:rowOff>62773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53900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101789</xdr:rowOff>
    </xdr:from>
    <xdr:to>
      <xdr:col>67</xdr:col>
      <xdr:colOff>101600</xdr:colOff>
      <xdr:row>99</xdr:row>
      <xdr:rowOff>31939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0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48466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129984</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302184"/>
          <a:ext cx="838200" cy="3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79184</xdr:rowOff>
    </xdr:from>
    <xdr:to>
      <xdr:col>116</xdr:col>
      <xdr:colOff>114300</xdr:colOff>
      <xdr:row>37</xdr:row>
      <xdr:rowOff>9334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102061</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94012</xdr:rowOff>
    </xdr:from>
    <xdr:to>
      <xdr:col>116</xdr:col>
      <xdr:colOff>63500</xdr:colOff>
      <xdr:row>58</xdr:row>
      <xdr:rowOff>94748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38112"/>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94748</xdr:rowOff>
    </xdr:from>
    <xdr:to>
      <xdr:col>111</xdr:col>
      <xdr:colOff>177800</xdr:colOff>
      <xdr:row>58</xdr:row>
      <xdr:rowOff>95457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38848"/>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95457</xdr:rowOff>
    </xdr:from>
    <xdr:to>
      <xdr:col>107</xdr:col>
      <xdr:colOff>50800</xdr:colOff>
      <xdr:row>58</xdr:row>
      <xdr:rowOff>96074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3955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96074</xdr:rowOff>
    </xdr:from>
    <xdr:to>
      <xdr:col>102</xdr:col>
      <xdr:colOff>114300</xdr:colOff>
      <xdr:row>58</xdr:row>
      <xdr:rowOff>96467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40174"/>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43212</xdr:rowOff>
    </xdr:from>
    <xdr:to>
      <xdr:col>116</xdr:col>
      <xdr:colOff>114300</xdr:colOff>
      <xdr:row>58</xdr:row>
      <xdr:rowOff>144812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2589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43948</xdr:rowOff>
    </xdr:from>
    <xdr:to>
      <xdr:col>112</xdr:col>
      <xdr:colOff>38100</xdr:colOff>
      <xdr:row>58</xdr:row>
      <xdr:rowOff>145548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162075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44657</xdr:rowOff>
    </xdr:from>
    <xdr:to>
      <xdr:col>107</xdr:col>
      <xdr:colOff>101600</xdr:colOff>
      <xdr:row>58</xdr:row>
      <xdr:rowOff>146257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162784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76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45274</xdr:rowOff>
    </xdr:from>
    <xdr:to>
      <xdr:col>102</xdr:col>
      <xdr:colOff>165100</xdr:colOff>
      <xdr:row>58</xdr:row>
      <xdr:rowOff>146874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163401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6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45667</xdr:rowOff>
    </xdr:from>
    <xdr:to>
      <xdr:col>98</xdr:col>
      <xdr:colOff>38100</xdr:colOff>
      <xdr:row>58</xdr:row>
      <xdr:rowOff>147267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163794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135398</xdr:rowOff>
    </xdr:from>
    <xdr:to>
      <xdr:col>116</xdr:col>
      <xdr:colOff>63500</xdr:colOff>
      <xdr:row>78</xdr:row>
      <xdr:rowOff>22462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337048"/>
          <a:ext cx="838200" cy="5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135398</xdr:rowOff>
    </xdr:from>
    <xdr:to>
      <xdr:col>111</xdr:col>
      <xdr:colOff>177800</xdr:colOff>
      <xdr:row>77</xdr:row>
      <xdr:rowOff>157352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37048"/>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95359</xdr:rowOff>
    </xdr:from>
    <xdr:to>
      <xdr:col>107</xdr:col>
      <xdr:colOff>50800</xdr:colOff>
      <xdr:row>77</xdr:row>
      <xdr:rowOff>157352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97009"/>
          <a:ext cx="889000" cy="6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95359</xdr:rowOff>
    </xdr:from>
    <xdr:to>
      <xdr:col>102</xdr:col>
      <xdr:colOff>114300</xdr:colOff>
      <xdr:row>77</xdr:row>
      <xdr:rowOff>109837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970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143112</xdr:rowOff>
    </xdr:from>
    <xdr:to>
      <xdr:col>116</xdr:col>
      <xdr:colOff>114300</xdr:colOff>
      <xdr:row>78</xdr:row>
      <xdr:rowOff>73262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58039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5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84598</xdr:rowOff>
    </xdr:from>
    <xdr:to>
      <xdr:col>112</xdr:col>
      <xdr:colOff>38100</xdr:colOff>
      <xdr:row>78</xdr:row>
      <xdr:rowOff>14748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106552</xdr:rowOff>
    </xdr:from>
    <xdr:to>
      <xdr:col>107</xdr:col>
      <xdr:colOff>101600</xdr:colOff>
      <xdr:row>78</xdr:row>
      <xdr:rowOff>36702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27829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44559</xdr:rowOff>
    </xdr:from>
    <xdr:to>
      <xdr:col>102</xdr:col>
      <xdr:colOff>165100</xdr:colOff>
      <xdr:row>77</xdr:row>
      <xdr:rowOff>146159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137286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59037</xdr:rowOff>
    </xdr:from>
    <xdr:to>
      <xdr:col>98</xdr:col>
      <xdr:colOff>38100</xdr:colOff>
      <xdr:row>77</xdr:row>
      <xdr:rowOff>160637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151764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1,116,170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円となっている。人件費の住民一人当たりのコストは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円で、類似団体内平均値と比較して低い水準にあるが前年度と比較すると会計年度任用職員人件費が物件費から移行したため増加となった。補助費等の住民一人当たりのコストは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257,138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で前年度と比較すると大幅に増加している。主な要因は新型コロナウイルス特別定額給付金等によるものである。投資及び出資金の住民一人当たりのコストは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円で、類似団体内、全国平均、県平均いずれも大幅に上回る。主な要因は南佐久環境衛生組合の会計形態が公営企業会計になったため歳出項目が繰出金から出資金へ移行したためである。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4,503
4,444
114.20
5,518,778
5,026,113
377,043
2,500,198
4,075,093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116478</xdr:rowOff>
    </xdr:from>
    <xdr:to>
      <xdr:col>24</xdr:col>
      <xdr:colOff>63500</xdr:colOff>
      <xdr:row>37</xdr:row>
      <xdr:rowOff>118269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012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115411</xdr:rowOff>
    </xdr:from>
    <xdr:to>
      <xdr:col>19</xdr:col>
      <xdr:colOff>177800</xdr:colOff>
      <xdr:row>37</xdr:row>
      <xdr:rowOff>118269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5906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115411</xdr:rowOff>
    </xdr:from>
    <xdr:to>
      <xdr:col>15</xdr:col>
      <xdr:colOff>50800</xdr:colOff>
      <xdr:row>37</xdr:row>
      <xdr:rowOff>123393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9061"/>
          <a:ext cx="8890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123393</xdr:rowOff>
    </xdr:from>
    <xdr:to>
      <xdr:col>10</xdr:col>
      <xdr:colOff>114300</xdr:colOff>
      <xdr:row>37</xdr:row>
      <xdr:rowOff>127070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7043"/>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65678</xdr:rowOff>
    </xdr:from>
    <xdr:to>
      <xdr:col>24</xdr:col>
      <xdr:colOff>114300</xdr:colOff>
      <xdr:row>37</xdr:row>
      <xdr:rowOff>167278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44105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67469</xdr:rowOff>
    </xdr:from>
    <xdr:to>
      <xdr:col>20</xdr:col>
      <xdr:colOff>38100</xdr:colOff>
      <xdr:row>37</xdr:row>
      <xdr:rowOff>169069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160196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64611</xdr:rowOff>
    </xdr:from>
    <xdr:to>
      <xdr:col>15</xdr:col>
      <xdr:colOff>101600</xdr:colOff>
      <xdr:row>37</xdr:row>
      <xdr:rowOff>166212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82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157339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72593</xdr:rowOff>
    </xdr:from>
    <xdr:to>
      <xdr:col>10</xdr:col>
      <xdr:colOff>165100</xdr:colOff>
      <xdr:row>38</xdr:row>
      <xdr:rowOff>2743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165320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76270</xdr:rowOff>
    </xdr:from>
    <xdr:to>
      <xdr:col>6</xdr:col>
      <xdr:colOff>38100</xdr:colOff>
      <xdr:row>38</xdr:row>
      <xdr:rowOff>6420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168997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156704</xdr:rowOff>
    </xdr:from>
    <xdr:to>
      <xdr:col>24</xdr:col>
      <xdr:colOff>63500</xdr:colOff>
      <xdr:row>58</xdr:row>
      <xdr:rowOff>55034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9354"/>
          <a:ext cx="8382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55034</xdr:rowOff>
    </xdr:from>
    <xdr:to>
      <xdr:col>19</xdr:col>
      <xdr:colOff>177800</xdr:colOff>
      <xdr:row>58</xdr:row>
      <xdr:rowOff>64694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9134"/>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60889</xdr:rowOff>
    </xdr:from>
    <xdr:to>
      <xdr:col>15</xdr:col>
      <xdr:colOff>50800</xdr:colOff>
      <xdr:row>58</xdr:row>
      <xdr:rowOff>64694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4989"/>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29911</xdr:rowOff>
    </xdr:from>
    <xdr:to>
      <xdr:col>10</xdr:col>
      <xdr:colOff>114300</xdr:colOff>
      <xdr:row>58</xdr:row>
      <xdr:rowOff>60889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4011"/>
          <a:ext cx="8890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105904</xdr:rowOff>
    </xdr:from>
    <xdr:to>
      <xdr:col>24</xdr:col>
      <xdr:colOff>114300</xdr:colOff>
      <xdr:row>58</xdr:row>
      <xdr:rowOff>36054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4234</xdr:rowOff>
    </xdr:from>
    <xdr:to>
      <xdr:col>20</xdr:col>
      <xdr:colOff>38100</xdr:colOff>
      <xdr:row>58</xdr:row>
      <xdr:rowOff>105834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96961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13894</xdr:rowOff>
    </xdr:from>
    <xdr:to>
      <xdr:col>15</xdr:col>
      <xdr:colOff>101600</xdr:colOff>
      <xdr:row>58</xdr:row>
      <xdr:rowOff>115494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106621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10089</xdr:rowOff>
    </xdr:from>
    <xdr:to>
      <xdr:col>10</xdr:col>
      <xdr:colOff>165100</xdr:colOff>
      <xdr:row>58</xdr:row>
      <xdr:rowOff>111689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102816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150561</xdr:rowOff>
    </xdr:from>
    <xdr:to>
      <xdr:col>6</xdr:col>
      <xdr:colOff>38100</xdr:colOff>
      <xdr:row>58</xdr:row>
      <xdr:rowOff>80711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71838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1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66122</xdr:rowOff>
    </xdr:from>
    <xdr:to>
      <xdr:col>24</xdr:col>
      <xdr:colOff>63500</xdr:colOff>
      <xdr:row>77</xdr:row>
      <xdr:rowOff>77778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267772"/>
          <a:ext cx="8382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66122</xdr:rowOff>
    </xdr:from>
    <xdr:to>
      <xdr:col>19</xdr:col>
      <xdr:colOff>177800</xdr:colOff>
      <xdr:row>77</xdr:row>
      <xdr:rowOff>99195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67772"/>
          <a:ext cx="889000" cy="3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61678</xdr:rowOff>
    </xdr:from>
    <xdr:to>
      <xdr:col>15</xdr:col>
      <xdr:colOff>50800</xdr:colOff>
      <xdr:row>77</xdr:row>
      <xdr:rowOff>99195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63328"/>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61678</xdr:rowOff>
    </xdr:from>
    <xdr:to>
      <xdr:col>10</xdr:col>
      <xdr:colOff>114300</xdr:colOff>
      <xdr:row>77</xdr:row>
      <xdr:rowOff>108229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63328"/>
          <a:ext cx="889000" cy="4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26978</xdr:rowOff>
    </xdr:from>
    <xdr:to>
      <xdr:col>24</xdr:col>
      <xdr:colOff>114300</xdr:colOff>
      <xdr:row>77</xdr:row>
      <xdr:rowOff>128578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113355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4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15322</xdr:rowOff>
    </xdr:from>
    <xdr:to>
      <xdr:col>20</xdr:col>
      <xdr:colOff>38100</xdr:colOff>
      <xdr:row>77</xdr:row>
      <xdr:rowOff>116922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108049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48395</xdr:rowOff>
    </xdr:from>
    <xdr:to>
      <xdr:col>15</xdr:col>
      <xdr:colOff>101600</xdr:colOff>
      <xdr:row>77</xdr:row>
      <xdr:rowOff>149995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5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141122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4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10878</xdr:rowOff>
    </xdr:from>
    <xdr:to>
      <xdr:col>10</xdr:col>
      <xdr:colOff>165100</xdr:colOff>
      <xdr:row>77</xdr:row>
      <xdr:rowOff>112478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103605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57429</xdr:rowOff>
    </xdr:from>
    <xdr:to>
      <xdr:col>6</xdr:col>
      <xdr:colOff>38100</xdr:colOff>
      <xdr:row>77</xdr:row>
      <xdr:rowOff>159029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150156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45636</xdr:rowOff>
    </xdr:from>
    <xdr:to>
      <xdr:col>24</xdr:col>
      <xdr:colOff>63500</xdr:colOff>
      <xdr:row>98</xdr:row>
      <xdr:rowOff>49183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47736"/>
          <a:ext cx="8382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45636</xdr:rowOff>
    </xdr:from>
    <xdr:to>
      <xdr:col>19</xdr:col>
      <xdr:colOff>177800</xdr:colOff>
      <xdr:row>98</xdr:row>
      <xdr:rowOff>50541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47736"/>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50541</xdr:rowOff>
    </xdr:from>
    <xdr:to>
      <xdr:col>15</xdr:col>
      <xdr:colOff>50800</xdr:colOff>
      <xdr:row>98</xdr:row>
      <xdr:rowOff>53397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52641"/>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9711</xdr:rowOff>
    </xdr:from>
    <xdr:to>
      <xdr:col>10</xdr:col>
      <xdr:colOff>114300</xdr:colOff>
      <xdr:row>98</xdr:row>
      <xdr:rowOff>53397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11811"/>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169833</xdr:rowOff>
    </xdr:from>
    <xdr:to>
      <xdr:col>24</xdr:col>
      <xdr:colOff>114300</xdr:colOff>
      <xdr:row>98</xdr:row>
      <xdr:rowOff>99983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84760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166286</xdr:rowOff>
    </xdr:from>
    <xdr:to>
      <xdr:col>20</xdr:col>
      <xdr:colOff>38100</xdr:colOff>
      <xdr:row>98</xdr:row>
      <xdr:rowOff>96436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9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87563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8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171191</xdr:rowOff>
    </xdr:from>
    <xdr:to>
      <xdr:col>15</xdr:col>
      <xdr:colOff>101600</xdr:colOff>
      <xdr:row>98</xdr:row>
      <xdr:rowOff>101341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92468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2597</xdr:rowOff>
    </xdr:from>
    <xdr:to>
      <xdr:col>10</xdr:col>
      <xdr:colOff>165100</xdr:colOff>
      <xdr:row>98</xdr:row>
      <xdr:rowOff>104197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95324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130361</xdr:rowOff>
    </xdr:from>
    <xdr:to>
      <xdr:col>6</xdr:col>
      <xdr:colOff>38100</xdr:colOff>
      <xdr:row>98</xdr:row>
      <xdr:rowOff>60511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51638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115376</xdr:rowOff>
    </xdr:from>
    <xdr:to>
      <xdr:col>55</xdr:col>
      <xdr:colOff>0</xdr:colOff>
      <xdr:row>58</xdr:row>
      <xdr:rowOff>117489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59476"/>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115376</xdr:rowOff>
    </xdr:from>
    <xdr:to>
      <xdr:col>50</xdr:col>
      <xdr:colOff>114300</xdr:colOff>
      <xdr:row>58</xdr:row>
      <xdr:rowOff>121845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9476"/>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119311</xdr:rowOff>
    </xdr:from>
    <xdr:to>
      <xdr:col>45</xdr:col>
      <xdr:colOff>177800</xdr:colOff>
      <xdr:row>58</xdr:row>
      <xdr:rowOff>121845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63411"/>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119311</xdr:rowOff>
    </xdr:from>
    <xdr:to>
      <xdr:col>41</xdr:col>
      <xdr:colOff>50800</xdr:colOff>
      <xdr:row>58</xdr:row>
      <xdr:rowOff>119658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63411"/>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66689</xdr:rowOff>
    </xdr:from>
    <xdr:to>
      <xdr:col>55</xdr:col>
      <xdr:colOff>50800</xdr:colOff>
      <xdr:row>58</xdr:row>
      <xdr:rowOff>168289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64576</xdr:rowOff>
    </xdr:from>
    <xdr:to>
      <xdr:col>50</xdr:col>
      <xdr:colOff>165100</xdr:colOff>
      <xdr:row>58</xdr:row>
      <xdr:rowOff>166176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157303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71045</xdr:rowOff>
    </xdr:from>
    <xdr:to>
      <xdr:col>46</xdr:col>
      <xdr:colOff>38100</xdr:colOff>
      <xdr:row>59</xdr:row>
      <xdr:rowOff>1195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163772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68511</xdr:rowOff>
    </xdr:from>
    <xdr:to>
      <xdr:col>41</xdr:col>
      <xdr:colOff>101600</xdr:colOff>
      <xdr:row>58</xdr:row>
      <xdr:rowOff>170111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161238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68858</xdr:rowOff>
    </xdr:from>
    <xdr:to>
      <xdr:col>36</xdr:col>
      <xdr:colOff>165100</xdr:colOff>
      <xdr:row>58</xdr:row>
      <xdr:rowOff>170458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161585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92980</xdr:rowOff>
    </xdr:from>
    <xdr:to>
      <xdr:col>55</xdr:col>
      <xdr:colOff>0</xdr:colOff>
      <xdr:row>78</xdr:row>
      <xdr:rowOff>13937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94630"/>
          <a:ext cx="838200" cy="9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13937</xdr:rowOff>
    </xdr:from>
    <xdr:to>
      <xdr:col>50</xdr:col>
      <xdr:colOff>114300</xdr:colOff>
      <xdr:row>78</xdr:row>
      <xdr:rowOff>17089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7037"/>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142270</xdr:rowOff>
    </xdr:from>
    <xdr:to>
      <xdr:col>45</xdr:col>
      <xdr:colOff>177800</xdr:colOff>
      <xdr:row>78</xdr:row>
      <xdr:rowOff>17089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43920"/>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142270</xdr:rowOff>
    </xdr:from>
    <xdr:to>
      <xdr:col>41</xdr:col>
      <xdr:colOff>50800</xdr:colOff>
      <xdr:row>78</xdr:row>
      <xdr:rowOff>10204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43920"/>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42180</xdr:rowOff>
    </xdr:from>
    <xdr:to>
      <xdr:col>55</xdr:col>
      <xdr:colOff>50800</xdr:colOff>
      <xdr:row>77</xdr:row>
      <xdr:rowOff>143780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65057</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9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134587</xdr:rowOff>
    </xdr:from>
    <xdr:to>
      <xdr:col>50</xdr:col>
      <xdr:colOff>165100</xdr:colOff>
      <xdr:row>78</xdr:row>
      <xdr:rowOff>64737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81264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1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137739</xdr:rowOff>
    </xdr:from>
    <xdr:to>
      <xdr:col>46</xdr:col>
      <xdr:colOff>38100</xdr:colOff>
      <xdr:row>78</xdr:row>
      <xdr:rowOff>67889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84416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91470</xdr:rowOff>
    </xdr:from>
    <xdr:to>
      <xdr:col>41</xdr:col>
      <xdr:colOff>101600</xdr:colOff>
      <xdr:row>78</xdr:row>
      <xdr:rowOff>21620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38147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6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130854</xdr:rowOff>
    </xdr:from>
    <xdr:to>
      <xdr:col>36</xdr:col>
      <xdr:colOff>165100</xdr:colOff>
      <xdr:row>78</xdr:row>
      <xdr:rowOff>61004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77531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168914</xdr:rowOff>
    </xdr:from>
    <xdr:to>
      <xdr:col>55</xdr:col>
      <xdr:colOff>0</xdr:colOff>
      <xdr:row>99</xdr:row>
      <xdr:rowOff>5655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71014"/>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168914</xdr:rowOff>
    </xdr:from>
    <xdr:to>
      <xdr:col>50</xdr:col>
      <xdr:colOff>114300</xdr:colOff>
      <xdr:row>99</xdr:row>
      <xdr:rowOff>4367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1014"/>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4367</xdr:rowOff>
    </xdr:from>
    <xdr:to>
      <xdr:col>45</xdr:col>
      <xdr:colOff>177800</xdr:colOff>
      <xdr:row>99</xdr:row>
      <xdr:rowOff>11742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7917"/>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134556</xdr:rowOff>
    </xdr:from>
    <xdr:to>
      <xdr:col>41</xdr:col>
      <xdr:colOff>50800</xdr:colOff>
      <xdr:row>99</xdr:row>
      <xdr:rowOff>11742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36656"/>
          <a:ext cx="8890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126305</xdr:rowOff>
    </xdr:from>
    <xdr:to>
      <xdr:col>55</xdr:col>
      <xdr:colOff>50800</xdr:colOff>
      <xdr:row>99</xdr:row>
      <xdr:rowOff>56455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41232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118114</xdr:rowOff>
    </xdr:from>
    <xdr:to>
      <xdr:col>50</xdr:col>
      <xdr:colOff>165100</xdr:colOff>
      <xdr:row>99</xdr:row>
      <xdr:rowOff>48264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39391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1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125017</xdr:rowOff>
    </xdr:from>
    <xdr:to>
      <xdr:col>46</xdr:col>
      <xdr:colOff>38100</xdr:colOff>
      <xdr:row>99</xdr:row>
      <xdr:rowOff>55167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46294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132392</xdr:rowOff>
    </xdr:from>
    <xdr:to>
      <xdr:col>41</xdr:col>
      <xdr:colOff>101600</xdr:colOff>
      <xdr:row>99</xdr:row>
      <xdr:rowOff>62542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53669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83756</xdr:rowOff>
    </xdr:from>
    <xdr:to>
      <xdr:col>36</xdr:col>
      <xdr:colOff>165100</xdr:colOff>
      <xdr:row>99</xdr:row>
      <xdr:rowOff>13906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5033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7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74347</xdr:rowOff>
    </xdr:from>
    <xdr:to>
      <xdr:col>85</xdr:col>
      <xdr:colOff>127000</xdr:colOff>
      <xdr:row>38</xdr:row>
      <xdr:rowOff>92159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89447"/>
          <a:ext cx="8382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92014</xdr:rowOff>
    </xdr:from>
    <xdr:to>
      <xdr:col>81</xdr:col>
      <xdr:colOff>50800</xdr:colOff>
      <xdr:row>38</xdr:row>
      <xdr:rowOff>92159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7114"/>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91343</xdr:rowOff>
    </xdr:from>
    <xdr:to>
      <xdr:col>76</xdr:col>
      <xdr:colOff>114300</xdr:colOff>
      <xdr:row>38</xdr:row>
      <xdr:rowOff>92014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06443"/>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86551</xdr:rowOff>
    </xdr:from>
    <xdr:to>
      <xdr:col>71</xdr:col>
      <xdr:colOff>177800</xdr:colOff>
      <xdr:row>38</xdr:row>
      <xdr:rowOff>91343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165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23547</xdr:rowOff>
    </xdr:from>
    <xdr:to>
      <xdr:col>85</xdr:col>
      <xdr:colOff>177800</xdr:colOff>
      <xdr:row>38</xdr:row>
      <xdr:rowOff>125147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109924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41359</xdr:rowOff>
    </xdr:from>
    <xdr:to>
      <xdr:col>81</xdr:col>
      <xdr:colOff>101600</xdr:colOff>
      <xdr:row>38</xdr:row>
      <xdr:rowOff>142959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134086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41214</xdr:rowOff>
    </xdr:from>
    <xdr:to>
      <xdr:col>76</xdr:col>
      <xdr:colOff>165100</xdr:colOff>
      <xdr:row>38</xdr:row>
      <xdr:rowOff>142814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133941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40543</xdr:rowOff>
    </xdr:from>
    <xdr:to>
      <xdr:col>72</xdr:col>
      <xdr:colOff>38100</xdr:colOff>
      <xdr:row>38</xdr:row>
      <xdr:rowOff>142143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133270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35751</xdr:rowOff>
    </xdr:from>
    <xdr:to>
      <xdr:col>67</xdr:col>
      <xdr:colOff>101600</xdr:colOff>
      <xdr:row>38</xdr:row>
      <xdr:rowOff>137351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128478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27385</xdr:rowOff>
    </xdr:from>
    <xdr:to>
      <xdr:col>85</xdr:col>
      <xdr:colOff>127000</xdr:colOff>
      <xdr:row>58</xdr:row>
      <xdr:rowOff>29905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71485"/>
          <a:ext cx="8382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27385</xdr:rowOff>
    </xdr:from>
    <xdr:to>
      <xdr:col>81</xdr:col>
      <xdr:colOff>50800</xdr:colOff>
      <xdr:row>58</xdr:row>
      <xdr:rowOff>57376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71485"/>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54276</xdr:rowOff>
    </xdr:from>
    <xdr:to>
      <xdr:col>76</xdr:col>
      <xdr:colOff>114300</xdr:colOff>
      <xdr:row>58</xdr:row>
      <xdr:rowOff>57376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8376"/>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41263</xdr:rowOff>
    </xdr:from>
    <xdr:to>
      <xdr:col>71</xdr:col>
      <xdr:colOff>177800</xdr:colOff>
      <xdr:row>58</xdr:row>
      <xdr:rowOff>54276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85363"/>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150555</xdr:rowOff>
    </xdr:from>
    <xdr:to>
      <xdr:col>85</xdr:col>
      <xdr:colOff>177800</xdr:colOff>
      <xdr:row>58</xdr:row>
      <xdr:rowOff>80705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65482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148035</xdr:rowOff>
    </xdr:from>
    <xdr:to>
      <xdr:col>81</xdr:col>
      <xdr:colOff>101600</xdr:colOff>
      <xdr:row>58</xdr:row>
      <xdr:rowOff>78185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69312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6576</xdr:rowOff>
    </xdr:from>
    <xdr:to>
      <xdr:col>76</xdr:col>
      <xdr:colOff>165100</xdr:colOff>
      <xdr:row>58</xdr:row>
      <xdr:rowOff>108176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99303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3476</xdr:rowOff>
    </xdr:from>
    <xdr:to>
      <xdr:col>72</xdr:col>
      <xdr:colOff>38100</xdr:colOff>
      <xdr:row>58</xdr:row>
      <xdr:rowOff>105076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96203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161913</xdr:rowOff>
    </xdr:from>
    <xdr:to>
      <xdr:col>67</xdr:col>
      <xdr:colOff>101600</xdr:colOff>
      <xdr:row>58</xdr:row>
      <xdr:rowOff>92063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83190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56049</xdr:rowOff>
    </xdr:from>
    <xdr:to>
      <xdr:col>85</xdr:col>
      <xdr:colOff>127000</xdr:colOff>
      <xdr:row>78</xdr:row>
      <xdr:rowOff>159383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29149"/>
          <a:ext cx="838200" cy="10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159383</xdr:rowOff>
    </xdr:from>
    <xdr:to>
      <xdr:col>81</xdr:col>
      <xdr:colOff>50800</xdr:colOff>
      <xdr:row>79</xdr:row>
      <xdr:rowOff>33970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32483"/>
          <a:ext cx="889000" cy="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33970</xdr:rowOff>
    </xdr:from>
    <xdr:to>
      <xdr:col>76</xdr:col>
      <xdr:colOff>114300</xdr:colOff>
      <xdr:row>79</xdr:row>
      <xdr:rowOff>41712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8520"/>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41712</xdr:rowOff>
    </xdr:from>
    <xdr:to>
      <xdr:col>71</xdr:col>
      <xdr:colOff>177800</xdr:colOff>
      <xdr:row>79</xdr:row>
      <xdr:rowOff>43236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62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5249</xdr:rowOff>
    </xdr:from>
    <xdr:to>
      <xdr:col>85</xdr:col>
      <xdr:colOff>177800</xdr:colOff>
      <xdr:row>78</xdr:row>
      <xdr:rowOff>106849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7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28126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108583</xdr:rowOff>
    </xdr:from>
    <xdr:to>
      <xdr:col>81</xdr:col>
      <xdr:colOff>101600</xdr:colOff>
      <xdr:row>79</xdr:row>
      <xdr:rowOff>38733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55260</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5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154620</xdr:rowOff>
    </xdr:from>
    <xdr:to>
      <xdr:col>76</xdr:col>
      <xdr:colOff>165100</xdr:colOff>
      <xdr:row>79</xdr:row>
      <xdr:rowOff>84770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75897</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162362</xdr:rowOff>
    </xdr:from>
    <xdr:to>
      <xdr:col>72</xdr:col>
      <xdr:colOff>38100</xdr:colOff>
      <xdr:row>79</xdr:row>
      <xdr:rowOff>92512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83639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163886</xdr:rowOff>
    </xdr:from>
    <xdr:to>
      <xdr:col>67</xdr:col>
      <xdr:colOff>101600</xdr:colOff>
      <xdr:row>79</xdr:row>
      <xdr:rowOff>94036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85163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29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103257</xdr:rowOff>
    </xdr:from>
    <xdr:to>
      <xdr:col>85</xdr:col>
      <xdr:colOff>127000</xdr:colOff>
      <xdr:row>98</xdr:row>
      <xdr:rowOff>106685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05357"/>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106685</xdr:rowOff>
    </xdr:from>
    <xdr:to>
      <xdr:col>81</xdr:col>
      <xdr:colOff>50800</xdr:colOff>
      <xdr:row>98</xdr:row>
      <xdr:rowOff>109817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08785"/>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95864</xdr:rowOff>
    </xdr:from>
    <xdr:to>
      <xdr:col>76</xdr:col>
      <xdr:colOff>114300</xdr:colOff>
      <xdr:row>98</xdr:row>
      <xdr:rowOff>109817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97964"/>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77050</xdr:rowOff>
    </xdr:from>
    <xdr:to>
      <xdr:col>71</xdr:col>
      <xdr:colOff>177800</xdr:colOff>
      <xdr:row>98</xdr:row>
      <xdr:rowOff>95864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79150"/>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52457</xdr:rowOff>
    </xdr:from>
    <xdr:to>
      <xdr:col>85</xdr:col>
      <xdr:colOff>177800</xdr:colOff>
      <xdr:row>98</xdr:row>
      <xdr:rowOff>154057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30884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55885</xdr:rowOff>
    </xdr:from>
    <xdr:to>
      <xdr:col>81</xdr:col>
      <xdr:colOff>101600</xdr:colOff>
      <xdr:row>98</xdr:row>
      <xdr:rowOff>157485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148612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95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59017</xdr:rowOff>
    </xdr:from>
    <xdr:to>
      <xdr:col>76</xdr:col>
      <xdr:colOff>165100</xdr:colOff>
      <xdr:row>98</xdr:row>
      <xdr:rowOff>160617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45064</xdr:rowOff>
    </xdr:from>
    <xdr:to>
      <xdr:col>72</xdr:col>
      <xdr:colOff>38100</xdr:colOff>
      <xdr:row>98</xdr:row>
      <xdr:rowOff>146664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137791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3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26250</xdr:rowOff>
    </xdr:from>
    <xdr:to>
      <xdr:col>67</xdr:col>
      <xdr:colOff>101600</xdr:colOff>
      <xdr:row>98</xdr:row>
      <xdr:rowOff>127850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118977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2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総務費の住民一人当たりのコストが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337,808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円と前年度と比較すると大幅に増加しているが、前年度と同様に類似団体内平均値を下回っている。主な要因は役場庁舎敷地購入によるものである。また、商工費の住民一人当たりのコスト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106,806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円と前年度と比較すると増加し、類似団体内平均値も前年度と比較しても大幅に上回っている。主な要因は新型コロナウイルス関係支援事業の増によるものである。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財政調整基金残高は役場庁舎敷地購入のため取崩しを行い、前年度と比較すると減となった。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実質収支比率の増加は、地方交付税の増額が主な要因である。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実質単年度収支比率の減少は、多額の財政調整基金を取崩したことによる。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すべての会計で黒字であり、引き続き健全運営により黒字を確保する。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国民健康保険事業特別会計、介護保険事業特別会計において厳しい運営が続いているが、適正な保険税、保険料の賦課と給付に努め、健全運営を維持する。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5"/>
      <c r="DK3" s="185"/>
      <c r="DL3" s="185"/>
      <c r="DM3" s="185"/>
      <c r="DN3" s="185"/>
      <c r="DO3" s="185"/>
    </row>
    <row r="4" spans="1:119" ht="18.75" customHeight="1" x14ac:dyDescent="0.15">
      <c r="A4" s="186"/>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5518778</v>
      </c>
      <c r="BO4" s="464"/>
      <c r="BP4" s="464"/>
      <c r="BQ4" s="464"/>
      <c r="BR4" s="464"/>
      <c r="BS4" s="464"/>
      <c r="BT4" s="464"/>
      <c r="BU4" s="465"/>
      <c r="BV4" s="463">
        <v>4569251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15.1</v>
      </c>
      <c r="CU4" s="648"/>
      <c r="CV4" s="648"/>
      <c r="CW4" s="648"/>
      <c r="CX4" s="648"/>
      <c r="CY4" s="648"/>
      <c r="CZ4" s="648"/>
      <c r="DA4" s="649"/>
      <c r="DB4" s="647">
        <v>14.3</v>
      </c>
      <c r="DC4" s="648"/>
      <c r="DD4" s="648"/>
      <c r="DE4" s="648"/>
      <c r="DF4" s="648"/>
      <c r="DG4" s="648"/>
      <c r="DH4" s="648"/>
      <c r="DI4" s="649"/>
      <c r="DJ4" s="185"/>
      <c r="DK4" s="185"/>
      <c r="DL4" s="185"/>
      <c r="DM4" s="185"/>
      <c r="DN4" s="185"/>
      <c r="DO4" s="185"/>
    </row>
    <row r="5" spans="1:119" ht="18.75" customHeight="1" x14ac:dyDescent="0.15">
      <c r="A5" s="186"/>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5026113</v>
      </c>
      <c r="BO5" s="469"/>
      <c r="BP5" s="469"/>
      <c r="BQ5" s="469"/>
      <c r="BR5" s="469"/>
      <c r="BS5" s="469"/>
      <c r="BT5" s="469"/>
      <c r="BU5" s="470"/>
      <c r="BV5" s="468">
        <v>4097696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81.099999999999994</v>
      </c>
      <c r="CU5" s="439"/>
      <c r="CV5" s="439"/>
      <c r="CW5" s="439"/>
      <c r="CX5" s="439"/>
      <c r="CY5" s="439"/>
      <c r="CZ5" s="439"/>
      <c r="DA5" s="440"/>
      <c r="DB5" s="438">
        <v>81.2</v>
      </c>
      <c r="DC5" s="439"/>
      <c r="DD5" s="439"/>
      <c r="DE5" s="439"/>
      <c r="DF5" s="439"/>
      <c r="DG5" s="439"/>
      <c r="DH5" s="439"/>
      <c r="DI5" s="440"/>
      <c r="DJ5" s="185"/>
      <c r="DK5" s="185"/>
      <c r="DL5" s="185"/>
      <c r="DM5" s="185"/>
      <c r="DN5" s="185"/>
      <c r="DO5" s="185"/>
    </row>
    <row r="6" spans="1:119" ht="18.75" customHeight="1" x14ac:dyDescent="0.15">
      <c r="A6" s="186"/>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492665</v>
      </c>
      <c r="BO6" s="469"/>
      <c r="BP6" s="469"/>
      <c r="BQ6" s="469"/>
      <c r="BR6" s="469"/>
      <c r="BS6" s="469"/>
      <c r="BT6" s="469"/>
      <c r="BU6" s="470"/>
      <c r="BV6" s="468">
        <v>471555</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83.7</v>
      </c>
      <c r="CU6" s="622"/>
      <c r="CV6" s="622"/>
      <c r="CW6" s="622"/>
      <c r="CX6" s="622"/>
      <c r="CY6" s="622"/>
      <c r="CZ6" s="622"/>
      <c r="DA6" s="623"/>
      <c r="DB6" s="621">
        <v>83.8</v>
      </c>
      <c r="DC6" s="622"/>
      <c r="DD6" s="622"/>
      <c r="DE6" s="622"/>
      <c r="DF6" s="622"/>
      <c r="DG6" s="622"/>
      <c r="DH6" s="622"/>
      <c r="DI6" s="623"/>
      <c r="DJ6" s="185"/>
      <c r="DK6" s="185"/>
      <c r="DL6" s="185"/>
      <c r="DM6" s="185"/>
      <c r="DN6" s="185"/>
      <c r="DO6" s="185"/>
    </row>
    <row r="7" spans="1:119" ht="18.75" customHeight="1" x14ac:dyDescent="0.15">
      <c r="A7" s="186"/>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93</v>
      </c>
      <c r="AV7" s="526"/>
      <c r="AW7" s="526"/>
      <c r="AX7" s="526"/>
      <c r="AY7" s="448" t="s">
        <v>104</v>
      </c>
      <c r="AZ7" s="449"/>
      <c r="BA7" s="449"/>
      <c r="BB7" s="449"/>
      <c r="BC7" s="449"/>
      <c r="BD7" s="449"/>
      <c r="BE7" s="449"/>
      <c r="BF7" s="449"/>
      <c r="BG7" s="449"/>
      <c r="BH7" s="449"/>
      <c r="BI7" s="449"/>
      <c r="BJ7" s="449"/>
      <c r="BK7" s="449"/>
      <c r="BL7" s="449"/>
      <c r="BM7" s="450"/>
      <c r="BN7" s="468">
        <v>115622</v>
      </c>
      <c r="BO7" s="469"/>
      <c r="BP7" s="469"/>
      <c r="BQ7" s="469"/>
      <c r="BR7" s="469"/>
      <c r="BS7" s="469"/>
      <c r="BT7" s="469"/>
      <c r="BU7" s="470"/>
      <c r="BV7" s="468">
        <v>136249</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2500198</v>
      </c>
      <c r="CU7" s="469"/>
      <c r="CV7" s="469"/>
      <c r="CW7" s="469"/>
      <c r="CX7" s="469"/>
      <c r="CY7" s="469"/>
      <c r="CZ7" s="469"/>
      <c r="DA7" s="470"/>
      <c r="DB7" s="468">
        <v>2345915</v>
      </c>
      <c r="DC7" s="469"/>
      <c r="DD7" s="469"/>
      <c r="DE7" s="469"/>
      <c r="DF7" s="469"/>
      <c r="DG7" s="469"/>
      <c r="DH7" s="469"/>
      <c r="DI7" s="470"/>
      <c r="DJ7" s="185"/>
      <c r="DK7" s="185"/>
      <c r="DL7" s="185"/>
      <c r="DM7" s="185"/>
      <c r="DN7" s="185"/>
      <c r="DO7" s="185"/>
    </row>
    <row r="8" spans="1:119" ht="18.75" customHeight="1" thickBot="1" x14ac:dyDescent="0.2">
      <c r="A8" s="186"/>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93</v>
      </c>
      <c r="AV8" s="526"/>
      <c r="AW8" s="526"/>
      <c r="AX8" s="526"/>
      <c r="AY8" s="448" t="s">
        <v>107</v>
      </c>
      <c r="AZ8" s="449"/>
      <c r="BA8" s="449"/>
      <c r="BB8" s="449"/>
      <c r="BC8" s="449"/>
      <c r="BD8" s="449"/>
      <c r="BE8" s="449"/>
      <c r="BF8" s="449"/>
      <c r="BG8" s="449"/>
      <c r="BH8" s="449"/>
      <c r="BI8" s="449"/>
      <c r="BJ8" s="449"/>
      <c r="BK8" s="449"/>
      <c r="BL8" s="449"/>
      <c r="BM8" s="450"/>
      <c r="BN8" s="468">
        <v>377043</v>
      </c>
      <c r="BO8" s="469"/>
      <c r="BP8" s="469"/>
      <c r="BQ8" s="469"/>
      <c r="BR8" s="469"/>
      <c r="BS8" s="469"/>
      <c r="BT8" s="469"/>
      <c r="BU8" s="470"/>
      <c r="BV8" s="468">
        <v>335306</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0.27</v>
      </c>
      <c r="DC8" s="582"/>
      <c r="DD8" s="582"/>
      <c r="DE8" s="582"/>
      <c r="DF8" s="582"/>
      <c r="DG8" s="582"/>
      <c r="DH8" s="582"/>
      <c r="DI8" s="583"/>
      <c r="DJ8" s="185"/>
      <c r="DK8" s="185"/>
      <c r="DL8" s="185"/>
      <c r="DM8" s="185"/>
      <c r="DN8" s="185"/>
      <c r="DO8" s="185"/>
    </row>
    <row r="9" spans="1:119" ht="18.75" customHeight="1" thickBot="1" x14ac:dyDescent="0.2">
      <c r="A9" s="186"/>
      <c r="B9" s="610" t="s">
        <v>109</v>
      </c>
      <c r="C9" s="611"/>
      <c r="D9" s="611"/>
      <c r="E9" s="611"/>
      <c r="F9" s="611"/>
      <c r="G9" s="611"/>
      <c r="H9" s="611"/>
      <c r="I9" s="611"/>
      <c r="J9" s="611"/>
      <c r="K9" s="531"/>
      <c r="L9" s="612" t="s">
        <v>110</v>
      </c>
      <c r="M9" s="613"/>
      <c r="N9" s="613"/>
      <c r="O9" s="613"/>
      <c r="P9" s="613"/>
      <c r="Q9" s="614"/>
      <c r="R9" s="615">
        <v>4353</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113</v>
      </c>
      <c r="AV9" s="526"/>
      <c r="AW9" s="526"/>
      <c r="AX9" s="526"/>
      <c r="AY9" s="448" t="s">
        <v>114</v>
      </c>
      <c r="AZ9" s="449"/>
      <c r="BA9" s="449"/>
      <c r="BB9" s="449"/>
      <c r="BC9" s="449"/>
      <c r="BD9" s="449"/>
      <c r="BE9" s="449"/>
      <c r="BF9" s="449"/>
      <c r="BG9" s="449"/>
      <c r="BH9" s="449"/>
      <c r="BI9" s="449"/>
      <c r="BJ9" s="449"/>
      <c r="BK9" s="449"/>
      <c r="BL9" s="449"/>
      <c r="BM9" s="450"/>
      <c r="BN9" s="468">
        <v>41737</v>
      </c>
      <c r="BO9" s="469"/>
      <c r="BP9" s="469"/>
      <c r="BQ9" s="469"/>
      <c r="BR9" s="469"/>
      <c r="BS9" s="469"/>
      <c r="BT9" s="469"/>
      <c r="BU9" s="470"/>
      <c r="BV9" s="468">
        <v>137007</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12</v>
      </c>
      <c r="CU9" s="439"/>
      <c r="CV9" s="439"/>
      <c r="CW9" s="439"/>
      <c r="CX9" s="439"/>
      <c r="CY9" s="439"/>
      <c r="CZ9" s="439"/>
      <c r="DA9" s="440"/>
      <c r="DB9" s="438">
        <v>13.9</v>
      </c>
      <c r="DC9" s="439"/>
      <c r="DD9" s="439"/>
      <c r="DE9" s="439"/>
      <c r="DF9" s="439"/>
      <c r="DG9" s="439"/>
      <c r="DH9" s="439"/>
      <c r="DI9" s="440"/>
      <c r="DJ9" s="185"/>
      <c r="DK9" s="185"/>
      <c r="DL9" s="185"/>
      <c r="DM9" s="185"/>
      <c r="DN9" s="185"/>
      <c r="DO9" s="185"/>
    </row>
    <row r="10" spans="1:119" ht="18.75" customHeight="1" thickBot="1" x14ac:dyDescent="0.2">
      <c r="A10" s="186"/>
      <c r="B10" s="610"/>
      <c r="C10" s="611"/>
      <c r="D10" s="611"/>
      <c r="E10" s="611"/>
      <c r="F10" s="611"/>
      <c r="G10" s="611"/>
      <c r="H10" s="611"/>
      <c r="I10" s="611"/>
      <c r="J10" s="611"/>
      <c r="K10" s="531"/>
      <c r="L10" s="441" t="s">
        <v>116</v>
      </c>
      <c r="M10" s="442"/>
      <c r="N10" s="442"/>
      <c r="O10" s="442"/>
      <c r="P10" s="442"/>
      <c r="Q10" s="443"/>
      <c r="R10" s="444">
        <v>4713</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113</v>
      </c>
      <c r="AV10" s="526"/>
      <c r="AW10" s="526"/>
      <c r="AX10" s="526"/>
      <c r="AY10" s="448" t="s">
        <v>118</v>
      </c>
      <c r="AZ10" s="449"/>
      <c r="BA10" s="449"/>
      <c r="BB10" s="449"/>
      <c r="BC10" s="449"/>
      <c r="BD10" s="449"/>
      <c r="BE10" s="449"/>
      <c r="BF10" s="449"/>
      <c r="BG10" s="449"/>
      <c r="BH10" s="449"/>
      <c r="BI10" s="449"/>
      <c r="BJ10" s="449"/>
      <c r="BK10" s="449"/>
      <c r="BL10" s="449"/>
      <c r="BM10" s="450"/>
      <c r="BN10" s="468">
        <v>13474</v>
      </c>
      <c r="BO10" s="469"/>
      <c r="BP10" s="469"/>
      <c r="BQ10" s="469"/>
      <c r="BR10" s="469"/>
      <c r="BS10" s="469"/>
      <c r="BT10" s="469"/>
      <c r="BU10" s="470"/>
      <c r="BV10" s="468">
        <v>27728</v>
      </c>
      <c r="BW10" s="469"/>
      <c r="BX10" s="469"/>
      <c r="BY10" s="469"/>
      <c r="BZ10" s="469"/>
      <c r="CA10" s="469"/>
      <c r="CB10" s="469"/>
      <c r="CC10" s="47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5"/>
      <c r="DK11" s="185"/>
      <c r="DL11" s="185"/>
      <c r="DM11" s="185"/>
      <c r="DN11" s="185"/>
      <c r="DO11" s="185"/>
    </row>
    <row r="12" spans="1:119" ht="18.75" customHeight="1" x14ac:dyDescent="0.15">
      <c r="A12" s="186"/>
      <c r="B12" s="584" t="s">
        <v>127</v>
      </c>
      <c r="C12" s="585"/>
      <c r="D12" s="585"/>
      <c r="E12" s="585"/>
      <c r="F12" s="585"/>
      <c r="G12" s="585"/>
      <c r="H12" s="585"/>
      <c r="I12" s="585"/>
      <c r="J12" s="585"/>
      <c r="K12" s="586"/>
      <c r="L12" s="593" t="s">
        <v>128</v>
      </c>
      <c r="M12" s="594"/>
      <c r="N12" s="594"/>
      <c r="O12" s="594"/>
      <c r="P12" s="594"/>
      <c r="Q12" s="595"/>
      <c r="R12" s="596">
        <v>4503</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221540</v>
      </c>
      <c r="BO12" s="469"/>
      <c r="BP12" s="469"/>
      <c r="BQ12" s="469"/>
      <c r="BR12" s="469"/>
      <c r="BS12" s="469"/>
      <c r="BT12" s="469"/>
      <c r="BU12" s="470"/>
      <c r="BV12" s="468">
        <v>95500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135</v>
      </c>
      <c r="DC12" s="582"/>
      <c r="DD12" s="582"/>
      <c r="DE12" s="582"/>
      <c r="DF12" s="582"/>
      <c r="DG12" s="582"/>
      <c r="DH12" s="582"/>
      <c r="DI12" s="583"/>
      <c r="DJ12" s="185"/>
      <c r="DK12" s="185"/>
      <c r="DL12" s="185"/>
      <c r="DM12" s="185"/>
      <c r="DN12" s="185"/>
      <c r="DO12" s="185"/>
    </row>
    <row r="13" spans="1:119" ht="18.75" customHeight="1" x14ac:dyDescent="0.15">
      <c r="A13" s="186"/>
      <c r="B13" s="587"/>
      <c r="C13" s="588"/>
      <c r="D13" s="588"/>
      <c r="E13" s="588"/>
      <c r="F13" s="588"/>
      <c r="G13" s="588"/>
      <c r="H13" s="588"/>
      <c r="I13" s="588"/>
      <c r="J13" s="588"/>
      <c r="K13" s="589"/>
      <c r="L13" s="196"/>
      <c r="M13" s="568" t="s">
        <v>136</v>
      </c>
      <c r="N13" s="569"/>
      <c r="O13" s="569"/>
      <c r="P13" s="569"/>
      <c r="Q13" s="570"/>
      <c r="R13" s="571">
        <v>4444</v>
      </c>
      <c r="S13" s="572"/>
      <c r="T13" s="572"/>
      <c r="U13" s="572"/>
      <c r="V13" s="573"/>
      <c r="W13" s="559" t="s">
        <v>137</v>
      </c>
      <c r="X13" s="481"/>
      <c r="Y13" s="481"/>
      <c r="Z13" s="481"/>
      <c r="AA13" s="481"/>
      <c r="AB13" s="482"/>
      <c r="AC13" s="444">
        <v>570</v>
      </c>
      <c r="AD13" s="445"/>
      <c r="AE13" s="445"/>
      <c r="AF13" s="445"/>
      <c r="AG13" s="446"/>
      <c r="AH13" s="444">
        <v>595</v>
      </c>
      <c r="AI13" s="445"/>
      <c r="AJ13" s="445"/>
      <c r="AK13" s="445"/>
      <c r="AL13" s="447"/>
      <c r="AM13" s="537" t="s">
        <v>138</v>
      </c>
      <c r="AN13" s="442"/>
      <c r="AO13" s="442"/>
      <c r="AP13" s="442"/>
      <c r="AQ13" s="442"/>
      <c r="AR13" s="442"/>
      <c r="AS13" s="442"/>
      <c r="AT13" s="443"/>
      <c r="AU13" s="525" t="s">
        <v>123</v>
      </c>
      <c r="AV13" s="526"/>
      <c r="AW13" s="526"/>
      <c r="AX13" s="526"/>
      <c r="AY13" s="448" t="s">
        <v>139</v>
      </c>
      <c r="AZ13" s="449"/>
      <c r="BA13" s="449"/>
      <c r="BB13" s="449"/>
      <c r="BC13" s="449"/>
      <c r="BD13" s="449"/>
      <c r="BE13" s="449"/>
      <c r="BF13" s="449"/>
      <c r="BG13" s="449"/>
      <c r="BH13" s="449"/>
      <c r="BI13" s="449"/>
      <c r="BJ13" s="449"/>
      <c r="BK13" s="449"/>
      <c r="BL13" s="449"/>
      <c r="BM13" s="450"/>
      <c r="BN13" s="468">
        <v>-166329</v>
      </c>
      <c r="BO13" s="469"/>
      <c r="BP13" s="469"/>
      <c r="BQ13" s="469"/>
      <c r="BR13" s="469"/>
      <c r="BS13" s="469"/>
      <c r="BT13" s="469"/>
      <c r="BU13" s="470"/>
      <c r="BV13" s="468">
        <v>69235</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6.2</v>
      </c>
      <c r="CU13" s="439"/>
      <c r="CV13" s="439"/>
      <c r="CW13" s="439"/>
      <c r="CX13" s="439"/>
      <c r="CY13" s="439"/>
      <c r="CZ13" s="439"/>
      <c r="DA13" s="440"/>
      <c r="DB13" s="438">
        <v>6.4</v>
      </c>
      <c r="DC13" s="439"/>
      <c r="DD13" s="439"/>
      <c r="DE13" s="439"/>
      <c r="DF13" s="439"/>
      <c r="DG13" s="439"/>
      <c r="DH13" s="439"/>
      <c r="DI13" s="440"/>
      <c r="DJ13" s="185"/>
      <c r="DK13" s="185"/>
      <c r="DL13" s="185"/>
      <c r="DM13" s="185"/>
      <c r="DN13" s="185"/>
      <c r="DO13" s="185"/>
    </row>
    <row r="14" spans="1:119" ht="18.75" customHeight="1" thickBot="1" x14ac:dyDescent="0.2">
      <c r="A14" s="186"/>
      <c r="B14" s="587"/>
      <c r="C14" s="588"/>
      <c r="D14" s="588"/>
      <c r="E14" s="588"/>
      <c r="F14" s="588"/>
      <c r="G14" s="588"/>
      <c r="H14" s="588"/>
      <c r="I14" s="588"/>
      <c r="J14" s="588"/>
      <c r="K14" s="589"/>
      <c r="L14" s="561" t="s">
        <v>141</v>
      </c>
      <c r="M14" s="605"/>
      <c r="N14" s="605"/>
      <c r="O14" s="605"/>
      <c r="P14" s="605"/>
      <c r="Q14" s="606"/>
      <c r="R14" s="571">
        <v>4577</v>
      </c>
      <c r="S14" s="572"/>
      <c r="T14" s="572"/>
      <c r="U14" s="572"/>
      <c r="V14" s="573"/>
      <c r="W14" s="574"/>
      <c r="X14" s="484"/>
      <c r="Y14" s="484"/>
      <c r="Z14" s="484"/>
      <c r="AA14" s="484"/>
      <c r="AB14" s="485"/>
      <c r="AC14" s="564">
        <v>22.7</v>
      </c>
      <c r="AD14" s="565"/>
      <c r="AE14" s="565"/>
      <c r="AF14" s="565"/>
      <c r="AG14" s="566"/>
      <c r="AH14" s="564">
        <v>23.1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t="s">
        <v>126</v>
      </c>
      <c r="CU14" s="576"/>
      <c r="CV14" s="576"/>
      <c r="CW14" s="576"/>
      <c r="CX14" s="576"/>
      <c r="CY14" s="576"/>
      <c r="CZ14" s="576"/>
      <c r="DA14" s="577"/>
      <c r="DB14" s="575" t="s">
        <v>126</v>
      </c>
      <c r="DC14" s="576"/>
      <c r="DD14" s="576"/>
      <c r="DE14" s="576"/>
      <c r="DF14" s="576"/>
      <c r="DG14" s="576"/>
      <c r="DH14" s="576"/>
      <c r="DI14" s="577"/>
      <c r="DJ14" s="185"/>
      <c r="DK14" s="185"/>
      <c r="DL14" s="185"/>
      <c r="DM14" s="185"/>
      <c r="DN14" s="185"/>
      <c r="DO14" s="185"/>
    </row>
    <row r="15" spans="1:119" ht="18.75" customHeight="1" x14ac:dyDescent="0.15">
      <c r="A15" s="186"/>
      <c r="B15" s="587"/>
      <c r="C15" s="588"/>
      <c r="D15" s="588"/>
      <c r="E15" s="588"/>
      <c r="F15" s="588"/>
      <c r="G15" s="588"/>
      <c r="H15" s="588"/>
      <c r="I15" s="588"/>
      <c r="J15" s="588"/>
      <c r="K15" s="589"/>
      <c r="L15" s="196"/>
      <c r="M15" s="568" t="s">
        <v>143</v>
      </c>
      <c r="N15" s="569"/>
      <c r="O15" s="569"/>
      <c r="P15" s="569"/>
      <c r="Q15" s="570"/>
      <c r="R15" s="571">
        <v>4526</v>
      </c>
      <c r="S15" s="572"/>
      <c r="T15" s="572"/>
      <c r="U15" s="572"/>
      <c r="V15" s="573"/>
      <c r="W15" s="559" t="s">
        <v>144</v>
      </c>
      <c r="X15" s="481"/>
      <c r="Y15" s="481"/>
      <c r="Z15" s="481"/>
      <c r="AA15" s="481"/>
      <c r="AB15" s="482"/>
      <c r="AC15" s="444">
        <v>547</v>
      </c>
      <c r="AD15" s="445"/>
      <c r="AE15" s="445"/>
      <c r="AF15" s="445"/>
      <c r="AG15" s="446"/>
      <c r="AH15" s="444">
        <v>596</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636190</v>
      </c>
      <c r="BO15" s="464"/>
      <c r="BP15" s="464"/>
      <c r="BQ15" s="464"/>
      <c r="BR15" s="464"/>
      <c r="BS15" s="464"/>
      <c r="BT15" s="464"/>
      <c r="BU15" s="465"/>
      <c r="BV15" s="463">
        <v>580102</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21.8</v>
      </c>
      <c r="AD16" s="565"/>
      <c r="AE16" s="565"/>
      <c r="AF16" s="565"/>
      <c r="AG16" s="566"/>
      <c r="AH16" s="564">
        <v>23.2</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2261773</v>
      </c>
      <c r="BO16" s="469"/>
      <c r="BP16" s="469"/>
      <c r="BQ16" s="469"/>
      <c r="BR16" s="469"/>
      <c r="BS16" s="469"/>
      <c r="BT16" s="469"/>
      <c r="BU16" s="470"/>
      <c r="BV16" s="468">
        <v>2128451</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x14ac:dyDescent="0.2">
      <c r="A17" s="186"/>
      <c r="B17" s="590"/>
      <c r="C17" s="591"/>
      <c r="D17" s="591"/>
      <c r="E17" s="591"/>
      <c r="F17" s="591"/>
      <c r="G17" s="591"/>
      <c r="H17" s="591"/>
      <c r="I17" s="591"/>
      <c r="J17" s="591"/>
      <c r="K17" s="592"/>
      <c r="L17" s="201"/>
      <c r="M17" s="553" t="s">
        <v>150</v>
      </c>
      <c r="N17" s="554"/>
      <c r="O17" s="554"/>
      <c r="P17" s="554"/>
      <c r="Q17" s="555"/>
      <c r="R17" s="556" t="s">
        <v>151</v>
      </c>
      <c r="S17" s="557"/>
      <c r="T17" s="557"/>
      <c r="U17" s="557"/>
      <c r="V17" s="558"/>
      <c r="W17" s="559" t="s">
        <v>152</v>
      </c>
      <c r="X17" s="481"/>
      <c r="Y17" s="481"/>
      <c r="Z17" s="481"/>
      <c r="AA17" s="481"/>
      <c r="AB17" s="482"/>
      <c r="AC17" s="444">
        <v>1392</v>
      </c>
      <c r="AD17" s="445"/>
      <c r="AE17" s="445"/>
      <c r="AF17" s="445"/>
      <c r="AG17" s="446"/>
      <c r="AH17" s="444">
        <v>1382</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792328</v>
      </c>
      <c r="BO17" s="469"/>
      <c r="BP17" s="469"/>
      <c r="BQ17" s="469"/>
      <c r="BR17" s="469"/>
      <c r="BS17" s="469"/>
      <c r="BT17" s="469"/>
      <c r="BU17" s="470"/>
      <c r="BV17" s="468">
        <v>724103</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x14ac:dyDescent="0.2">
      <c r="A18" s="186"/>
      <c r="B18" s="530" t="s">
        <v>154</v>
      </c>
      <c r="C18" s="531"/>
      <c r="D18" s="531"/>
      <c r="E18" s="532"/>
      <c r="F18" s="532"/>
      <c r="G18" s="532"/>
      <c r="H18" s="532"/>
      <c r="I18" s="532"/>
      <c r="J18" s="532"/>
      <c r="K18" s="532"/>
      <c r="L18" s="533">
        <v>114.2</v>
      </c>
      <c r="M18" s="533"/>
      <c r="N18" s="533"/>
      <c r="O18" s="533"/>
      <c r="P18" s="533"/>
      <c r="Q18" s="533"/>
      <c r="R18" s="534"/>
      <c r="S18" s="534"/>
      <c r="T18" s="534"/>
      <c r="U18" s="534"/>
      <c r="V18" s="535"/>
      <c r="W18" s="549"/>
      <c r="X18" s="550"/>
      <c r="Y18" s="550"/>
      <c r="Z18" s="550"/>
      <c r="AA18" s="550"/>
      <c r="AB18" s="560"/>
      <c r="AC18" s="432">
        <v>55.5</v>
      </c>
      <c r="AD18" s="433"/>
      <c r="AE18" s="433"/>
      <c r="AF18" s="433"/>
      <c r="AG18" s="536"/>
      <c r="AH18" s="432">
        <v>53.7</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2033640</v>
      </c>
      <c r="BO18" s="469"/>
      <c r="BP18" s="469"/>
      <c r="BQ18" s="469"/>
      <c r="BR18" s="469"/>
      <c r="BS18" s="469"/>
      <c r="BT18" s="469"/>
      <c r="BU18" s="470"/>
      <c r="BV18" s="468">
        <v>1949333</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x14ac:dyDescent="0.2">
      <c r="A19" s="186"/>
      <c r="B19" s="530" t="s">
        <v>156</v>
      </c>
      <c r="C19" s="531"/>
      <c r="D19" s="531"/>
      <c r="E19" s="532"/>
      <c r="F19" s="532"/>
      <c r="G19" s="532"/>
      <c r="H19" s="532"/>
      <c r="I19" s="532"/>
      <c r="J19" s="532"/>
      <c r="K19" s="532"/>
      <c r="L19" s="538">
        <v>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3811554</v>
      </c>
      <c r="BO19" s="469"/>
      <c r="BP19" s="469"/>
      <c r="BQ19" s="469"/>
      <c r="BR19" s="469"/>
      <c r="BS19" s="469"/>
      <c r="BT19" s="469"/>
      <c r="BU19" s="470"/>
      <c r="BV19" s="468">
        <v>3271331</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x14ac:dyDescent="0.2">
      <c r="A20" s="186"/>
      <c r="B20" s="530" t="s">
        <v>158</v>
      </c>
      <c r="C20" s="531"/>
      <c r="D20" s="531"/>
      <c r="E20" s="532"/>
      <c r="F20" s="532"/>
      <c r="G20" s="532"/>
      <c r="H20" s="532"/>
      <c r="I20" s="532"/>
      <c r="J20" s="532"/>
      <c r="K20" s="532"/>
      <c r="L20" s="538">
        <v>1788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x14ac:dyDescent="0.15">
      <c r="A21" s="186"/>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x14ac:dyDescent="0.2">
      <c r="A22" s="186"/>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x14ac:dyDescent="0.15">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4075093</v>
      </c>
      <c r="BO23" s="469"/>
      <c r="BP23" s="469"/>
      <c r="BQ23" s="469"/>
      <c r="BR23" s="469"/>
      <c r="BS23" s="469"/>
      <c r="BT23" s="469"/>
      <c r="BU23" s="470"/>
      <c r="BV23" s="468">
        <v>4204888</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x14ac:dyDescent="0.2">
      <c r="A24" s="186"/>
      <c r="B24" s="500"/>
      <c r="C24" s="501"/>
      <c r="D24" s="502"/>
      <c r="E24" s="441" t="s">
        <v>167</v>
      </c>
      <c r="F24" s="442"/>
      <c r="G24" s="442"/>
      <c r="H24" s="442"/>
      <c r="I24" s="442"/>
      <c r="J24" s="442"/>
      <c r="K24" s="443"/>
      <c r="L24" s="444">
        <v>1</v>
      </c>
      <c r="M24" s="445"/>
      <c r="N24" s="445"/>
      <c r="O24" s="445"/>
      <c r="P24" s="446"/>
      <c r="Q24" s="444">
        <v>7520</v>
      </c>
      <c r="R24" s="445"/>
      <c r="S24" s="445"/>
      <c r="T24" s="445"/>
      <c r="U24" s="445"/>
      <c r="V24" s="446"/>
      <c r="W24" s="510"/>
      <c r="X24" s="501"/>
      <c r="Y24" s="502"/>
      <c r="Z24" s="441" t="s">
        <v>168</v>
      </c>
      <c r="AA24" s="442"/>
      <c r="AB24" s="442"/>
      <c r="AC24" s="442"/>
      <c r="AD24" s="442"/>
      <c r="AE24" s="442"/>
      <c r="AF24" s="442"/>
      <c r="AG24" s="443"/>
      <c r="AH24" s="444">
        <v>61</v>
      </c>
      <c r="AI24" s="445"/>
      <c r="AJ24" s="445"/>
      <c r="AK24" s="445"/>
      <c r="AL24" s="446"/>
      <c r="AM24" s="444">
        <v>172691</v>
      </c>
      <c r="AN24" s="445"/>
      <c r="AO24" s="445"/>
      <c r="AP24" s="445"/>
      <c r="AQ24" s="445"/>
      <c r="AR24" s="446"/>
      <c r="AS24" s="444">
        <v>2831</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2835357</v>
      </c>
      <c r="BO24" s="469"/>
      <c r="BP24" s="469"/>
      <c r="BQ24" s="469"/>
      <c r="BR24" s="469"/>
      <c r="BS24" s="469"/>
      <c r="BT24" s="469"/>
      <c r="BU24" s="470"/>
      <c r="BV24" s="468">
        <v>2971076</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x14ac:dyDescent="0.15">
      <c r="A25" s="186"/>
      <c r="B25" s="500"/>
      <c r="C25" s="501"/>
      <c r="D25" s="502"/>
      <c r="E25" s="441" t="s">
        <v>170</v>
      </c>
      <c r="F25" s="442"/>
      <c r="G25" s="442"/>
      <c r="H25" s="442"/>
      <c r="I25" s="442"/>
      <c r="J25" s="442"/>
      <c r="K25" s="443"/>
      <c r="L25" s="444">
        <v>1</v>
      </c>
      <c r="M25" s="445"/>
      <c r="N25" s="445"/>
      <c r="O25" s="445"/>
      <c r="P25" s="446"/>
      <c r="Q25" s="444">
        <v>6000</v>
      </c>
      <c r="R25" s="445"/>
      <c r="S25" s="445"/>
      <c r="T25" s="445"/>
      <c r="U25" s="445"/>
      <c r="V25" s="446"/>
      <c r="W25" s="510"/>
      <c r="X25" s="501"/>
      <c r="Y25" s="502"/>
      <c r="Z25" s="441" t="s">
        <v>171</v>
      </c>
      <c r="AA25" s="442"/>
      <c r="AB25" s="442"/>
      <c r="AC25" s="442"/>
      <c r="AD25" s="442"/>
      <c r="AE25" s="442"/>
      <c r="AF25" s="442"/>
      <c r="AG25" s="443"/>
      <c r="AH25" s="444" t="s">
        <v>126</v>
      </c>
      <c r="AI25" s="445"/>
      <c r="AJ25" s="445"/>
      <c r="AK25" s="445"/>
      <c r="AL25" s="446"/>
      <c r="AM25" s="444" t="s">
        <v>126</v>
      </c>
      <c r="AN25" s="445"/>
      <c r="AO25" s="445"/>
      <c r="AP25" s="445"/>
      <c r="AQ25" s="445"/>
      <c r="AR25" s="446"/>
      <c r="AS25" s="444" t="s">
        <v>135</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t="s">
        <v>135</v>
      </c>
      <c r="BO25" s="464"/>
      <c r="BP25" s="464"/>
      <c r="BQ25" s="464"/>
      <c r="BR25" s="464"/>
      <c r="BS25" s="464"/>
      <c r="BT25" s="464"/>
      <c r="BU25" s="465"/>
      <c r="BV25" s="463" t="s">
        <v>126</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x14ac:dyDescent="0.15">
      <c r="A26" s="186"/>
      <c r="B26" s="500"/>
      <c r="C26" s="501"/>
      <c r="D26" s="502"/>
      <c r="E26" s="441" t="s">
        <v>173</v>
      </c>
      <c r="F26" s="442"/>
      <c r="G26" s="442"/>
      <c r="H26" s="442"/>
      <c r="I26" s="442"/>
      <c r="J26" s="442"/>
      <c r="K26" s="443"/>
      <c r="L26" s="444">
        <v>1</v>
      </c>
      <c r="M26" s="445"/>
      <c r="N26" s="445"/>
      <c r="O26" s="445"/>
      <c r="P26" s="446"/>
      <c r="Q26" s="444">
        <v>5430</v>
      </c>
      <c r="R26" s="445"/>
      <c r="S26" s="445"/>
      <c r="T26" s="445"/>
      <c r="U26" s="445"/>
      <c r="V26" s="446"/>
      <c r="W26" s="510"/>
      <c r="X26" s="501"/>
      <c r="Y26" s="502"/>
      <c r="Z26" s="441" t="s">
        <v>174</v>
      </c>
      <c r="AA26" s="523"/>
      <c r="AB26" s="523"/>
      <c r="AC26" s="523"/>
      <c r="AD26" s="523"/>
      <c r="AE26" s="523"/>
      <c r="AF26" s="523"/>
      <c r="AG26" s="524"/>
      <c r="AH26" s="444">
        <v>1</v>
      </c>
      <c r="AI26" s="445"/>
      <c r="AJ26" s="445"/>
      <c r="AK26" s="445"/>
      <c r="AL26" s="446"/>
      <c r="AM26" s="444" t="s">
        <v>175</v>
      </c>
      <c r="AN26" s="445"/>
      <c r="AO26" s="445"/>
      <c r="AP26" s="445"/>
      <c r="AQ26" s="445"/>
      <c r="AR26" s="446"/>
      <c r="AS26" s="444" t="s">
        <v>176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134</v>
      </c>
      <c r="BO26" s="469"/>
      <c r="BP26" s="469"/>
      <c r="BQ26" s="469"/>
      <c r="BR26" s="469"/>
      <c r="BS26" s="469"/>
      <c r="BT26" s="469"/>
      <c r="BU26" s="470"/>
      <c r="BV26" s="468" t="s">
        <v>135</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6"/>
      <c r="B27" s="500"/>
      <c r="C27" s="501"/>
      <c r="D27" s="502"/>
      <c r="E27" s="441" t="s">
        <v>178</v>
      </c>
      <c r="F27" s="442"/>
      <c r="G27" s="442"/>
      <c r="H27" s="442"/>
      <c r="I27" s="442"/>
      <c r="J27" s="442"/>
      <c r="K27" s="443"/>
      <c r="L27" s="444">
        <v>1</v>
      </c>
      <c r="M27" s="445"/>
      <c r="N27" s="445"/>
      <c r="O27" s="445"/>
      <c r="P27" s="446"/>
      <c r="Q27" s="444">
        <v>2640</v>
      </c>
      <c r="R27" s="445"/>
      <c r="S27" s="445"/>
      <c r="T27" s="445"/>
      <c r="U27" s="445"/>
      <c r="V27" s="446"/>
      <c r="W27" s="510"/>
      <c r="X27" s="501"/>
      <c r="Y27" s="502"/>
      <c r="Z27" s="441" t="s">
        <v>179</v>
      </c>
      <c r="AA27" s="442"/>
      <c r="AB27" s="442"/>
      <c r="AC27" s="442"/>
      <c r="AD27" s="442"/>
      <c r="AE27" s="442"/>
      <c r="AF27" s="442"/>
      <c r="AG27" s="443"/>
      <c r="AH27" s="444" t="s">
        <v>135</v>
      </c>
      <c r="AI27" s="445"/>
      <c r="AJ27" s="445"/>
      <c r="AK27" s="445"/>
      <c r="AL27" s="446"/>
      <c r="AM27" s="444" t="s">
        <v>180</v>
      </c>
      <c r="AN27" s="445"/>
      <c r="AO27" s="445"/>
      <c r="AP27" s="445"/>
      <c r="AQ27" s="445"/>
      <c r="AR27" s="446"/>
      <c r="AS27" s="444" t="s">
        <v>126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42274</v>
      </c>
      <c r="BO27" s="472"/>
      <c r="BP27" s="472"/>
      <c r="BQ27" s="472"/>
      <c r="BR27" s="472"/>
      <c r="BS27" s="472"/>
      <c r="BT27" s="472"/>
      <c r="BU27" s="473"/>
      <c r="BV27" s="471">
        <v>42270</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x14ac:dyDescent="0.15">
      <c r="A28" s="186"/>
      <c r="B28" s="500"/>
      <c r="C28" s="501"/>
      <c r="D28" s="502"/>
      <c r="E28" s="441" t="s">
        <v>182</v>
      </c>
      <c r="F28" s="442"/>
      <c r="G28" s="442"/>
      <c r="H28" s="442"/>
      <c r="I28" s="442"/>
      <c r="J28" s="442"/>
      <c r="K28" s="443"/>
      <c r="L28" s="444">
        <v>1</v>
      </c>
      <c r="M28" s="445"/>
      <c r="N28" s="445"/>
      <c r="O28" s="445"/>
      <c r="P28" s="446"/>
      <c r="Q28" s="444">
        <v>1860</v>
      </c>
      <c r="R28" s="445"/>
      <c r="S28" s="445"/>
      <c r="T28" s="445"/>
      <c r="U28" s="445"/>
      <c r="V28" s="446"/>
      <c r="W28" s="510"/>
      <c r="X28" s="501"/>
      <c r="Y28" s="502"/>
      <c r="Z28" s="441" t="s">
        <v>183</v>
      </c>
      <c r="AA28" s="442"/>
      <c r="AB28" s="442"/>
      <c r="AC28" s="442"/>
      <c r="AD28" s="442"/>
      <c r="AE28" s="442"/>
      <c r="AF28" s="442"/>
      <c r="AG28" s="443"/>
      <c r="AH28" s="444" t="s">
        <v>135</v>
      </c>
      <c r="AI28" s="445"/>
      <c r="AJ28" s="445"/>
      <c r="AK28" s="445"/>
      <c r="AL28" s="446"/>
      <c r="AM28" s="444" t="s">
        <v>135</v>
      </c>
      <c r="AN28" s="445"/>
      <c r="AO28" s="445"/>
      <c r="AP28" s="445"/>
      <c r="AQ28" s="445"/>
      <c r="AR28" s="446"/>
      <c r="AS28" s="444" t="s">
        <v>134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1939197</v>
      </c>
      <c r="BO28" s="464"/>
      <c r="BP28" s="464"/>
      <c r="BQ28" s="464"/>
      <c r="BR28" s="464"/>
      <c r="BS28" s="464"/>
      <c r="BT28" s="464"/>
      <c r="BU28" s="465"/>
      <c r="BV28" s="463">
        <v>2147263</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x14ac:dyDescent="0.15">
      <c r="A29" s="186"/>
      <c r="B29" s="500"/>
      <c r="C29" s="501"/>
      <c r="D29" s="502"/>
      <c r="E29" s="441" t="s">
        <v>185</v>
      </c>
      <c r="F29" s="442"/>
      <c r="G29" s="442"/>
      <c r="H29" s="442"/>
      <c r="I29" s="442"/>
      <c r="J29" s="442"/>
      <c r="K29" s="443"/>
      <c r="L29" s="444">
        <v>10</v>
      </c>
      <c r="M29" s="445"/>
      <c r="N29" s="445"/>
      <c r="O29" s="445"/>
      <c r="P29" s="446"/>
      <c r="Q29" s="444">
        <v>1700</v>
      </c>
      <c r="R29" s="445"/>
      <c r="S29" s="445"/>
      <c r="T29" s="445"/>
      <c r="U29" s="445"/>
      <c r="V29" s="446"/>
      <c r="W29" s="511"/>
      <c r="X29" s="512"/>
      <c r="Y29" s="513"/>
      <c r="Z29" s="441" t="s">
        <v>186</v>
      </c>
      <c r="AA29" s="442"/>
      <c r="AB29" s="442"/>
      <c r="AC29" s="442"/>
      <c r="AD29" s="442"/>
      <c r="AE29" s="442"/>
      <c r="AF29" s="442"/>
      <c r="AG29" s="443"/>
      <c r="AH29" s="444">
        <v>61</v>
      </c>
      <c r="AI29" s="445"/>
      <c r="AJ29" s="445"/>
      <c r="AK29" s="445"/>
      <c r="AL29" s="446"/>
      <c r="AM29" s="444">
        <v>172691</v>
      </c>
      <c r="AN29" s="445"/>
      <c r="AO29" s="445"/>
      <c r="AP29" s="445"/>
      <c r="AQ29" s="445"/>
      <c r="AR29" s="446"/>
      <c r="AS29" s="444">
        <v>2831</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208385</v>
      </c>
      <c r="BO29" s="469"/>
      <c r="BP29" s="469"/>
      <c r="BQ29" s="469"/>
      <c r="BR29" s="469"/>
      <c r="BS29" s="469"/>
      <c r="BT29" s="469"/>
      <c r="BU29" s="470"/>
      <c r="BV29" s="468">
        <v>178703</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x14ac:dyDescent="0.2">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905421</v>
      </c>
      <c r="BO30" s="472"/>
      <c r="BP30" s="472"/>
      <c r="BQ30" s="472"/>
      <c r="BR30" s="472"/>
      <c r="BS30" s="472"/>
      <c r="BT30" s="472"/>
      <c r="BU30" s="473"/>
      <c r="BV30" s="471">
        <v>829529</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1" t="s">
        <v>195</v>
      </c>
      <c r="D33" s="431"/>
      <c r="E33" s="430" t="s">
        <v>196</v>
      </c>
      <c r="F33" s="430"/>
      <c r="G33" s="430"/>
      <c r="H33" s="430"/>
      <c r="I33" s="430"/>
      <c r="J33" s="430"/>
      <c r="K33" s="430"/>
      <c r="L33" s="430"/>
      <c r="M33" s="430"/>
      <c r="N33" s="430"/>
      <c r="O33" s="430"/>
      <c r="P33" s="430"/>
      <c r="Q33" s="430"/>
      <c r="R33" s="430"/>
      <c r="S33" s="430"/>
      <c r="T33" s="215"/>
      <c r="U33" s="431" t="s">
        <v>197</v>
      </c>
      <c r="V33" s="431"/>
      <c r="W33" s="430" t="s">
        <v>198</v>
      </c>
      <c r="X33" s="430"/>
      <c r="Y33" s="430"/>
      <c r="Z33" s="430"/>
      <c r="AA33" s="430"/>
      <c r="AB33" s="430"/>
      <c r="AC33" s="430"/>
      <c r="AD33" s="430"/>
      <c r="AE33" s="430"/>
      <c r="AF33" s="430"/>
      <c r="AG33" s="430"/>
      <c r="AH33" s="430"/>
      <c r="AI33" s="430"/>
      <c r="AJ33" s="430"/>
      <c r="AK33" s="430"/>
      <c r="AL33" s="215"/>
      <c r="AM33" s="431" t="s">
        <v>195</v>
      </c>
      <c r="AN33" s="431"/>
      <c r="AO33" s="430" t="s">
        <v>198</v>
      </c>
      <c r="AP33" s="430"/>
      <c r="AQ33" s="430"/>
      <c r="AR33" s="430"/>
      <c r="AS33" s="430"/>
      <c r="AT33" s="430"/>
      <c r="AU33" s="430"/>
      <c r="AV33" s="430"/>
      <c r="AW33" s="430"/>
      <c r="AX33" s="430"/>
      <c r="AY33" s="430"/>
      <c r="AZ33" s="430"/>
      <c r="BA33" s="430"/>
      <c r="BB33" s="430"/>
      <c r="BC33" s="430"/>
      <c r="BD33" s="216"/>
      <c r="BE33" s="430" t="s">
        <v>199</v>
      </c>
      <c r="BF33" s="430"/>
      <c r="BG33" s="430" t="s">
        <v>200</v>
      </c>
      <c r="BH33" s="430"/>
      <c r="BI33" s="430"/>
      <c r="BJ33" s="430"/>
      <c r="BK33" s="430"/>
      <c r="BL33" s="430"/>
      <c r="BM33" s="430"/>
      <c r="BN33" s="430"/>
      <c r="BO33" s="430"/>
      <c r="BP33" s="430"/>
      <c r="BQ33" s="430"/>
      <c r="BR33" s="430"/>
      <c r="BS33" s="430"/>
      <c r="BT33" s="430"/>
      <c r="BU33" s="430"/>
      <c r="BV33" s="216"/>
      <c r="BW33" s="431" t="s">
        <v>199</v>
      </c>
      <c r="BX33" s="431"/>
      <c r="BY33" s="430" t="s">
        <v>201</v>
      </c>
      <c r="BZ33" s="430"/>
      <c r="CA33" s="430"/>
      <c r="CB33" s="430"/>
      <c r="CC33" s="430"/>
      <c r="CD33" s="430"/>
      <c r="CE33" s="430"/>
      <c r="CF33" s="430"/>
      <c r="CG33" s="430"/>
      <c r="CH33" s="430"/>
      <c r="CI33" s="430"/>
      <c r="CJ33" s="430"/>
      <c r="CK33" s="430"/>
      <c r="CL33" s="430"/>
      <c r="CM33" s="430"/>
      <c r="CN33" s="215"/>
      <c r="CO33" s="431" t="s">
        <v>195</v>
      </c>
      <c r="CP33" s="431"/>
      <c r="CQ33" s="430" t="s">
        <v>202</v>
      </c>
      <c r="CR33" s="430"/>
      <c r="CS33" s="430"/>
      <c r="CT33" s="430"/>
      <c r="CU33" s="430"/>
      <c r="CV33" s="430"/>
      <c r="CW33" s="430"/>
      <c r="CX33" s="430"/>
      <c r="CY33" s="430"/>
      <c r="CZ33" s="430"/>
      <c r="DA33" s="430"/>
      <c r="DB33" s="430"/>
      <c r="DC33" s="430"/>
      <c r="DD33" s="430"/>
      <c r="DE33" s="430"/>
      <c r="DF33" s="215"/>
      <c r="DG33" s="429" t="s">
        <v>203</v>
      </c>
      <c r="DH33" s="429"/>
      <c r="DI33" s="217"/>
      <c r="DJ33" s="185"/>
      <c r="DK33" s="185"/>
      <c r="DL33" s="185"/>
      <c r="DM33" s="185"/>
      <c r="DN33" s="185"/>
      <c r="DO33" s="185"/>
    </row>
    <row r="34" spans="1:119" ht="32.25" customHeight="1" x14ac:dyDescent="0.15">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2</v>
      </c>
      <c r="V34" s="427"/>
      <c r="W34" s="426" t="str">
        <f>IF('各会計、関係団体の財政状況及び健全化判断比率'!B28="","",'各会計、関係団体の財政状況及び健全化判断比率'!B28)</f>
        <v>小海町国民健康保険事業特別会計</v>
      </c>
      <c r="X34" s="426"/>
      <c r="Y34" s="426"/>
      <c r="Z34" s="426"/>
      <c r="AA34" s="426"/>
      <c r="AB34" s="426"/>
      <c r="AC34" s="426"/>
      <c r="AD34" s="426"/>
      <c r="AE34" s="426"/>
      <c r="AF34" s="426"/>
      <c r="AG34" s="426"/>
      <c r="AH34" s="426"/>
      <c r="AI34" s="426"/>
      <c r="AJ34" s="426"/>
      <c r="AK34" s="426"/>
      <c r="AL34" s="213"/>
      <c r="AM34" s="427">
        <f>IF(AO34="","",MAX(C34:D43,U34:V43)+1)</f>
        <v>5</v>
      </c>
      <c r="AN34" s="427"/>
      <c r="AO34" s="426" t="str">
        <f>IF('各会計、関係団体の財政状況及び健全化判断比率'!B31="","",'各会計、関係団体の財政状況及び健全化判断比率'!B31)</f>
        <v>小海町水道事業特別会計</v>
      </c>
      <c r="AP34" s="426"/>
      <c r="AQ34" s="426"/>
      <c r="AR34" s="426"/>
      <c r="AS34" s="426"/>
      <c r="AT34" s="426"/>
      <c r="AU34" s="426"/>
      <c r="AV34" s="426"/>
      <c r="AW34" s="426"/>
      <c r="AX34" s="426"/>
      <c r="AY34" s="426"/>
      <c r="AZ34" s="426"/>
      <c r="BA34" s="426"/>
      <c r="BB34" s="426"/>
      <c r="BC34" s="426"/>
      <c r="BD34" s="213"/>
      <c r="BE34" s="427" t="str">
        <f>IF(BG34="","",MAX(C34:D43,U34:V43,AM34:AN43)+1)</f>
        <v/>
      </c>
      <c r="BF34" s="427"/>
      <c r="BG34" s="426"/>
      <c r="BH34" s="426"/>
      <c r="BI34" s="426"/>
      <c r="BJ34" s="426"/>
      <c r="BK34" s="426"/>
      <c r="BL34" s="426"/>
      <c r="BM34" s="426"/>
      <c r="BN34" s="426"/>
      <c r="BO34" s="426"/>
      <c r="BP34" s="426"/>
      <c r="BQ34" s="426"/>
      <c r="BR34" s="426"/>
      <c r="BS34" s="426"/>
      <c r="BT34" s="426"/>
      <c r="BU34" s="426"/>
      <c r="BV34" s="213"/>
      <c r="BW34" s="427">
        <f>IF(BY34="","",MAX(C34:D43,U34:V43,AM34:AN43,BE34:BF43)+1)</f>
        <v>6</v>
      </c>
      <c r="BX34" s="427"/>
      <c r="BY34" s="426" t="str">
        <f>IF('各会計、関係団体の財政状況及び健全化判断比率'!B68="","",'各会計、関係団体の財政状況及び健全化判断比率'!B68)</f>
        <v>佐久広域連合一般会計</v>
      </c>
      <c r="BZ34" s="426"/>
      <c r="CA34" s="426"/>
      <c r="CB34" s="426"/>
      <c r="CC34" s="426"/>
      <c r="CD34" s="426"/>
      <c r="CE34" s="426"/>
      <c r="CF34" s="426"/>
      <c r="CG34" s="426"/>
      <c r="CH34" s="426"/>
      <c r="CI34" s="426"/>
      <c r="CJ34" s="426"/>
      <c r="CK34" s="426"/>
      <c r="CL34" s="426"/>
      <c r="CM34" s="426"/>
      <c r="CN34" s="213"/>
      <c r="CO34" s="427">
        <f>IF(CQ34="","",MAX(C34:D43,U34:V43,AM34:AN43,BE34:BF43,BW34:BX43)+1)</f>
        <v>16</v>
      </c>
      <c r="CP34" s="427"/>
      <c r="CQ34" s="426" t="str">
        <f>IF('各会計、関係団体の財政状況及び健全化判断比率'!BS7="","",'各会計、関係団体の財政状況及び健全化判断比率'!BS7)</f>
        <v>小海町開発公社</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x14ac:dyDescent="0.15">
      <c r="A35" s="186"/>
      <c r="B35" s="212"/>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3"/>
      <c r="U35" s="427">
        <f>IF(W35="","",U34+1)</f>
        <v>3</v>
      </c>
      <c r="V35" s="427"/>
      <c r="W35" s="426" t="str">
        <f>IF('各会計、関係団体の財政状況及び健全化判断比率'!B29="","",'各会計、関係団体の財政状況及び健全化判断比率'!B29)</f>
        <v>小海町介護保険事業特別会計</v>
      </c>
      <c r="X35" s="426"/>
      <c r="Y35" s="426"/>
      <c r="Z35" s="426"/>
      <c r="AA35" s="426"/>
      <c r="AB35" s="426"/>
      <c r="AC35" s="426"/>
      <c r="AD35" s="426"/>
      <c r="AE35" s="426"/>
      <c r="AF35" s="426"/>
      <c r="AG35" s="426"/>
      <c r="AH35" s="426"/>
      <c r="AI35" s="426"/>
      <c r="AJ35" s="426"/>
      <c r="AK35" s="426"/>
      <c r="AL35" s="213"/>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3"/>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3"/>
      <c r="BW35" s="427">
        <f t="shared" ref="BW35:BW43" si="2">IF(BY35="","",BW34+1)</f>
        <v>7</v>
      </c>
      <c r="BX35" s="427"/>
      <c r="BY35" s="426" t="str">
        <f>IF('各会計、関係団体の財政状況及び健全化判断比率'!B69="","",'各会計、関係団体の財政状況及び健全化判断比率'!B69)</f>
        <v>佐久広域連合消防特別会計</v>
      </c>
      <c r="BZ35" s="426"/>
      <c r="CA35" s="426"/>
      <c r="CB35" s="426"/>
      <c r="CC35" s="426"/>
      <c r="CD35" s="426"/>
      <c r="CE35" s="426"/>
      <c r="CF35" s="426"/>
      <c r="CG35" s="426"/>
      <c r="CH35" s="426"/>
      <c r="CI35" s="426"/>
      <c r="CJ35" s="426"/>
      <c r="CK35" s="426"/>
      <c r="CL35" s="426"/>
      <c r="CM35" s="426"/>
      <c r="CN35" s="213"/>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x14ac:dyDescent="0.15">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f t="shared" ref="U36:U43" si="4">IF(W36="","",U35+1)</f>
        <v>4</v>
      </c>
      <c r="V36" s="427"/>
      <c r="W36" s="426" t="str">
        <f>IF('各会計、関係団体の財政状況及び健全化判断比率'!B30="","",'各会計、関係団体の財政状況及び健全化判断比率'!B30)</f>
        <v>小海町後期高齢者医療特別会計</v>
      </c>
      <c r="X36" s="426"/>
      <c r="Y36" s="426"/>
      <c r="Z36" s="426"/>
      <c r="AA36" s="426"/>
      <c r="AB36" s="426"/>
      <c r="AC36" s="426"/>
      <c r="AD36" s="426"/>
      <c r="AE36" s="426"/>
      <c r="AF36" s="426"/>
      <c r="AG36" s="426"/>
      <c r="AH36" s="426"/>
      <c r="AI36" s="426"/>
      <c r="AJ36" s="426"/>
      <c r="AK36" s="426"/>
      <c r="AL36" s="213"/>
      <c r="AM36" s="427" t="str">
        <f t="shared" si="0"/>
        <v/>
      </c>
      <c r="AN36" s="427"/>
      <c r="AO36" s="426"/>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8</v>
      </c>
      <c r="BX36" s="427"/>
      <c r="BY36" s="426" t="str">
        <f>IF('各会計、関係団体の財政状況及び健全化判断比率'!B70="","",'各会計、関係団体の財政状況及び健全化判断比率'!B70)</f>
        <v>佐久広域連合特別養護老人ホーム特別会計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x14ac:dyDescent="0.15">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t="str">
        <f t="shared" si="4"/>
        <v/>
      </c>
      <c r="V37" s="427"/>
      <c r="W37" s="426"/>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9</v>
      </c>
      <c r="BX37" s="427"/>
      <c r="BY37" s="426" t="str">
        <f>IF('各会計、関係団体の財政状況及び健全化判断比率'!B71="","",'各会計、関係団体の財政状況及び健全化判断比率'!B71)</f>
        <v>佐久広域連合救護施設特別会計　</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x14ac:dyDescent="0.15">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10</v>
      </c>
      <c r="BX38" s="427"/>
      <c r="BY38" s="426" t="str">
        <f>IF('各会計、関係団体の財政状況及び健全化判断比率'!B72="","",'各会計、関係団体の財政状況及び健全化判断比率'!B72)</f>
        <v>佐久広域連合食肉センター特別会計　</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x14ac:dyDescent="0.15">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f t="shared" si="2"/>
        <v>11</v>
      </c>
      <c r="BX39" s="427"/>
      <c r="BY39" s="426" t="str">
        <f>IF('各会計、関係団体の財政状況及び健全化判断比率'!B73="","",'各会計、関係団体の財政状況及び健全化判断比率'!B73)</f>
        <v>南佐久環境衛生組合一般会計</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x14ac:dyDescent="0.15">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f t="shared" si="2"/>
        <v>12</v>
      </c>
      <c r="BX40" s="427"/>
      <c r="BY40" s="426" t="str">
        <f>IF('各会計、関係団体の財政状況及び健全化判断比率'!B74="","",'各会計、関係団体の財政状況及び健全化判断比率'!B74)</f>
        <v>南佐久環境衛生組合公共下水道事業特別会計</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x14ac:dyDescent="0.15">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f t="shared" si="2"/>
        <v>13</v>
      </c>
      <c r="BX41" s="427"/>
      <c r="BY41" s="426" t="str">
        <f>IF('各会計、関係団体の財政状況及び健全化判断比率'!B75="","",'各会計、関係団体の財政状況及び健全化判断比率'!B75)</f>
        <v>小海町北相木村南相木村中学校組合</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x14ac:dyDescent="0.15">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f t="shared" si="2"/>
        <v>14</v>
      </c>
      <c r="BX42" s="427"/>
      <c r="BY42" s="426" t="str">
        <f>IF('各会計、関係団体の財政状況及び健全化判断比率'!B76="","",'各会計、関係団体の財政状況及び健全化判断比率'!B76)</f>
        <v>長野県市町村総合事務組合一般会計</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x14ac:dyDescent="0.15">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f t="shared" si="2"/>
        <v>15</v>
      </c>
      <c r="BX43" s="427"/>
      <c r="BY43" s="426" t="str">
        <f>IF('各会計、関係団体の財政状況及び健全化判断比率'!B77="","",'各会計、関係団体の財政状況及び健全化判断比率'!B77)</f>
        <v>長野県市町村総合事務組合非常勤職員公務災害補償特別会計</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sheetData>
  <sheetProtection algorithmName="SHA-512" hashValue="Sz4FPvaKg54eCqazGLPGint+YZa7kWA9IGh4kSHrwylja8GUOwSAwLEv+OEA8VbZTJCQwwy82PQCAgmDZgSPfQ==" saltValue="SzMZlb7HQvYOG+Z+uEvZ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559</v>
      </c>
      <c r="D34" s="1250"/>
      <c r="E34" s="1251"/>
      <c r="F34" s="32">
        <v>11.39</v>
      </c>
      <c r="G34" s="33">
        <v>9.89</v>
      </c>
      <c r="H34" s="33">
        <v>8.4499999999999993</v>
      </c>
      <c r="I34" s="33">
        <v>14.29</v>
      </c>
      <c r="J34" s="34">
        <v>15.08</v>
      </c>
      <c r="K34" s="22"/>
      <c r="L34" s="22"/>
      <c r="M34" s="22"/>
      <c r="N34" s="22"/>
      <c r="O34" s="22"/>
      <c r="P34" s="22"/>
    </row>
    <row r="35" spans="1:16" ht="39" customHeight="1" x14ac:dyDescent="0.15">
      <c r="A35" s="22"/>
      <c r="B35" s="35"/>
      <c r="C35" s="1244" t="s">
        <v>560</v>
      </c>
      <c r="D35" s="1245"/>
      <c r="E35" s="1246"/>
      <c r="F35" s="36">
        <v>2.63</v>
      </c>
      <c r="G35" s="37">
        <v>3.72</v>
      </c>
      <c r="H35" s="37">
        <v>4.4000000000000004</v>
      </c>
      <c r="I35" s="37">
        <v>4.58</v>
      </c>
      <c r="J35" s="38">
        <v>5.19</v>
      </c>
      <c r="K35" s="22"/>
      <c r="L35" s="22"/>
      <c r="M35" s="22"/>
      <c r="N35" s="22"/>
      <c r="O35" s="22"/>
      <c r="P35" s="22"/>
    </row>
    <row r="36" spans="1:16" ht="39" customHeight="1" x14ac:dyDescent="0.15">
      <c r="A36" s="22"/>
      <c r="B36" s="35"/>
      <c r="C36" s="1244" t="s">
        <v>561</v>
      </c>
      <c r="D36" s="1245"/>
      <c r="E36" s="1246"/>
      <c r="F36" s="36">
        <v>0.95</v>
      </c>
      <c r="G36" s="37">
        <v>2.25</v>
      </c>
      <c r="H36" s="37">
        <v>1.68</v>
      </c>
      <c r="I36" s="37">
        <v>1.05</v>
      </c>
      <c r="J36" s="38">
        <v>1.21</v>
      </c>
      <c r="K36" s="22"/>
      <c r="L36" s="22"/>
      <c r="M36" s="22"/>
      <c r="N36" s="22"/>
      <c r="O36" s="22"/>
      <c r="P36" s="22"/>
    </row>
    <row r="37" spans="1:16" ht="39" customHeight="1" x14ac:dyDescent="0.15">
      <c r="A37" s="22"/>
      <c r="B37" s="35"/>
      <c r="C37" s="1244" t="s">
        <v>562</v>
      </c>
      <c r="D37" s="1245"/>
      <c r="E37" s="1246"/>
      <c r="F37" s="36">
        <v>0.21</v>
      </c>
      <c r="G37" s="37">
        <v>0.04</v>
      </c>
      <c r="H37" s="37">
        <v>0.37</v>
      </c>
      <c r="I37" s="37">
        <v>0.45</v>
      </c>
      <c r="J37" s="38">
        <v>0.34</v>
      </c>
      <c r="K37" s="22"/>
      <c r="L37" s="22"/>
      <c r="M37" s="22"/>
      <c r="N37" s="22"/>
      <c r="O37" s="22"/>
      <c r="P37" s="22"/>
    </row>
    <row r="38" spans="1:16" ht="39" customHeight="1" x14ac:dyDescent="0.15">
      <c r="A38" s="22"/>
      <c r="B38" s="35"/>
      <c r="C38" s="1244" t="s">
        <v>563</v>
      </c>
      <c r="D38" s="1245"/>
      <c r="E38" s="1246"/>
      <c r="F38" s="36">
        <v>0</v>
      </c>
      <c r="G38" s="37">
        <v>0</v>
      </c>
      <c r="H38" s="37">
        <v>0</v>
      </c>
      <c r="I38" s="37">
        <v>0</v>
      </c>
      <c r="J38" s="38">
        <v>0</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564</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565</v>
      </c>
      <c r="D43" s="1248"/>
      <c r="E43" s="1249"/>
      <c r="F43" s="41">
        <v>0</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4A8iDwrsSqT/aRixkg/VtPNvyoYWBqzTSHmOZHDPW7UKlQTgR8RnrClL3NYwyuW11sjRzwXm8f0J4KyzX5Gyg==" saltValue="VMTzGg8JRPr1JeX3cTC1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563</v>
      </c>
      <c r="L45" s="60">
        <v>504</v>
      </c>
      <c r="M45" s="60">
        <v>457</v>
      </c>
      <c r="N45" s="60">
        <v>459</v>
      </c>
      <c r="O45" s="61">
        <v>461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7</v>
      </c>
      <c r="L48" s="64">
        <v>7</v>
      </c>
      <c r="M48" s="64">
        <v>7</v>
      </c>
      <c r="N48" s="64">
        <v>6</v>
      </c>
      <c r="O48" s="65">
        <v>7</v>
      </c>
      <c r="P48" s="48"/>
      <c r="Q48" s="48"/>
      <c r="R48" s="48"/>
      <c r="S48" s="48"/>
      <c r="T48" s="48"/>
      <c r="U48" s="48"/>
    </row>
    <row r="49" spans="1:21" ht="30.75" customHeight="1" x14ac:dyDescent="0.15">
      <c r="A49" s="48"/>
      <c r="B49" s="1272"/>
      <c r="C49" s="1273"/>
      <c r="D49" s="62"/>
      <c r="E49" s="1254" t="s">
        <v>16</v>
      </c>
      <c r="F49" s="1254"/>
      <c r="G49" s="1254"/>
      <c r="H49" s="1254"/>
      <c r="I49" s="1254"/>
      <c r="J49" s="1255"/>
      <c r="K49" s="63">
        <v>11</v>
      </c>
      <c r="L49" s="64">
        <v>49</v>
      </c>
      <c r="M49" s="64">
        <v>42</v>
      </c>
      <c r="N49" s="64">
        <v>38</v>
      </c>
      <c r="O49" s="65">
        <v>37</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447</v>
      </c>
      <c r="L52" s="64">
        <v>425</v>
      </c>
      <c r="M52" s="64">
        <v>385</v>
      </c>
      <c r="N52" s="64">
        <v>375</v>
      </c>
      <c r="O52" s="65">
        <v>373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134</v>
      </c>
      <c r="L53" s="69">
        <v>135</v>
      </c>
      <c r="M53" s="69">
        <v>121</v>
      </c>
      <c r="N53" s="69">
        <v>128</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572</v>
      </c>
      <c r="L57" s="84" t="s">
        <v>572</v>
      </c>
      <c r="M57" s="84" t="s">
        <v>573</v>
      </c>
      <c r="N57" s="84" t="s">
        <v>574</v>
      </c>
      <c r="O57" s="387" t="s">
        <v>575</v>
      </c>
    </row>
    <row r="58" spans="1:21" ht="31.5" customHeight="1" thickBot="1" x14ac:dyDescent="0.2">
      <c r="B58" s="1262"/>
      <c r="C58" s="1263"/>
      <c r="D58" s="1267" t="s">
        <v>27</v>
      </c>
      <c r="E58" s="1268"/>
      <c r="F58" s="1268"/>
      <c r="G58" s="1268"/>
      <c r="H58" s="1268"/>
      <c r="I58" s="1268"/>
      <c r="J58" s="1269"/>
      <c r="K58" s="85" t="s">
        <v>573</v>
      </c>
      <c r="L58" s="86" t="s">
        <v>573</v>
      </c>
      <c r="M58" s="86" t="s">
        <v>573</v>
      </c>
      <c r="N58" s="86" t="s">
        <v>573</v>
      </c>
      <c r="O58" s="87" t="s">
        <v>575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NgseJ/2tKK/mf8K5ZqP+sX9nQnKz7q8WNUgJL+WnVVnEyd5QvqqVacNOUxnzlykG/iycqZLqWYi8GID+3mBPQ==" saltValue="ZF5jLDQGUiXsbxnLY7r0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90" t="s">
        <v>30</v>
      </c>
      <c r="C41" s="1291"/>
      <c r="D41" s="101"/>
      <c r="E41" s="1292" t="s">
        <v>31</v>
      </c>
      <c r="F41" s="1292"/>
      <c r="G41" s="1292"/>
      <c r="H41" s="1293"/>
      <c r="I41" s="102">
        <v>4468</v>
      </c>
      <c r="J41" s="103">
        <v>4375</v>
      </c>
      <c r="K41" s="103">
        <v>4273</v>
      </c>
      <c r="L41" s="103">
        <v>4205</v>
      </c>
      <c r="M41" s="104">
        <v>4075</v>
      </c>
    </row>
    <row r="42" spans="2:13" ht="27.75" customHeight="1" x14ac:dyDescent="0.15">
      <c r="B42" s="1280"/>
      <c r="C42" s="1281"/>
      <c r="D42" s="105"/>
      <c r="E42" s="1284" t="s">
        <v>32</v>
      </c>
      <c r="F42" s="1284"/>
      <c r="G42" s="1284"/>
      <c r="H42" s="1285"/>
      <c r="I42" s="106" t="s">
        <v>511</v>
      </c>
      <c r="J42" s="107" t="s">
        <v>511</v>
      </c>
      <c r="K42" s="107" t="s">
        <v>511</v>
      </c>
      <c r="L42" s="107" t="s">
        <v>511</v>
      </c>
      <c r="M42" s="108" t="s">
        <v>511</v>
      </c>
    </row>
    <row r="43" spans="2:13" ht="27.75" customHeight="1" x14ac:dyDescent="0.15">
      <c r="B43" s="1280"/>
      <c r="C43" s="1281"/>
      <c r="D43" s="105"/>
      <c r="E43" s="1284" t="s">
        <v>33</v>
      </c>
      <c r="F43" s="1284"/>
      <c r="G43" s="1284"/>
      <c r="H43" s="1285"/>
      <c r="I43" s="106">
        <v>63</v>
      </c>
      <c r="J43" s="107">
        <v>57</v>
      </c>
      <c r="K43" s="107">
        <v>52</v>
      </c>
      <c r="L43" s="107">
        <v>47</v>
      </c>
      <c r="M43" s="108">
        <v>45</v>
      </c>
    </row>
    <row r="44" spans="2:13" ht="27.75" customHeight="1" x14ac:dyDescent="0.15">
      <c r="B44" s="1280"/>
      <c r="C44" s="1281"/>
      <c r="D44" s="105"/>
      <c r="E44" s="1284" t="s">
        <v>34</v>
      </c>
      <c r="F44" s="1284"/>
      <c r="G44" s="1284"/>
      <c r="H44" s="1285"/>
      <c r="I44" s="106">
        <v>826</v>
      </c>
      <c r="J44" s="107">
        <v>810</v>
      </c>
      <c r="K44" s="107">
        <v>747</v>
      </c>
      <c r="L44" s="107">
        <v>675</v>
      </c>
      <c r="M44" s="108">
        <v>623</v>
      </c>
    </row>
    <row r="45" spans="2:13" ht="27.75" customHeight="1" x14ac:dyDescent="0.15">
      <c r="B45" s="1280"/>
      <c r="C45" s="1281"/>
      <c r="D45" s="105"/>
      <c r="E45" s="1284" t="s">
        <v>35</v>
      </c>
      <c r="F45" s="1284"/>
      <c r="G45" s="1284"/>
      <c r="H45" s="1285"/>
      <c r="I45" s="106">
        <v>669</v>
      </c>
      <c r="J45" s="107">
        <v>666</v>
      </c>
      <c r="K45" s="107">
        <v>659</v>
      </c>
      <c r="L45" s="107">
        <v>649</v>
      </c>
      <c r="M45" s="108">
        <v>681</v>
      </c>
    </row>
    <row r="46" spans="2:13" ht="27.75" customHeight="1" x14ac:dyDescent="0.15">
      <c r="B46" s="1280"/>
      <c r="C46" s="1281"/>
      <c r="D46" s="109"/>
      <c r="E46" s="1284" t="s">
        <v>36</v>
      </c>
      <c r="F46" s="1284"/>
      <c r="G46" s="1284"/>
      <c r="H46" s="1285"/>
      <c r="I46" s="106" t="s">
        <v>511</v>
      </c>
      <c r="J46" s="107" t="s">
        <v>511</v>
      </c>
      <c r="K46" s="107" t="s">
        <v>511</v>
      </c>
      <c r="L46" s="107" t="s">
        <v>511</v>
      </c>
      <c r="M46" s="108" t="s">
        <v>511</v>
      </c>
    </row>
    <row r="47" spans="2:13" ht="27.75" customHeight="1" x14ac:dyDescent="0.15">
      <c r="B47" s="1280"/>
      <c r="C47" s="1281"/>
      <c r="D47" s="110"/>
      <c r="E47" s="1294" t="s">
        <v>37</v>
      </c>
      <c r="F47" s="1295"/>
      <c r="G47" s="1295"/>
      <c r="H47" s="1296"/>
      <c r="I47" s="106" t="s">
        <v>511</v>
      </c>
      <c r="J47" s="107" t="s">
        <v>511</v>
      </c>
      <c r="K47" s="107" t="s">
        <v>511</v>
      </c>
      <c r="L47" s="107" t="s">
        <v>511</v>
      </c>
      <c r="M47" s="108" t="s">
        <v>511</v>
      </c>
    </row>
    <row r="48" spans="2:13" ht="27.75" customHeight="1" x14ac:dyDescent="0.15">
      <c r="B48" s="1280"/>
      <c r="C48" s="1281"/>
      <c r="D48" s="105"/>
      <c r="E48" s="1284" t="s">
        <v>38</v>
      </c>
      <c r="F48" s="1284"/>
      <c r="G48" s="1284"/>
      <c r="H48" s="1285"/>
      <c r="I48" s="106" t="s">
        <v>511</v>
      </c>
      <c r="J48" s="107" t="s">
        <v>511</v>
      </c>
      <c r="K48" s="107" t="s">
        <v>511</v>
      </c>
      <c r="L48" s="107" t="s">
        <v>511</v>
      </c>
      <c r="M48" s="108" t="s">
        <v>511</v>
      </c>
    </row>
    <row r="49" spans="2:13" ht="27.75" customHeight="1" x14ac:dyDescent="0.15">
      <c r="B49" s="1282"/>
      <c r="C49" s="1283"/>
      <c r="D49" s="105"/>
      <c r="E49" s="1284" t="s">
        <v>39</v>
      </c>
      <c r="F49" s="1284"/>
      <c r="G49" s="1284"/>
      <c r="H49" s="1285"/>
      <c r="I49" s="106" t="s">
        <v>511</v>
      </c>
      <c r="J49" s="107" t="s">
        <v>511</v>
      </c>
      <c r="K49" s="107" t="s">
        <v>511</v>
      </c>
      <c r="L49" s="107" t="s">
        <v>511</v>
      </c>
      <c r="M49" s="108" t="s">
        <v>511</v>
      </c>
    </row>
    <row r="50" spans="2:13" ht="27.75" customHeight="1" x14ac:dyDescent="0.15">
      <c r="B50" s="1278" t="s">
        <v>40</v>
      </c>
      <c r="C50" s="1279"/>
      <c r="D50" s="111"/>
      <c r="E50" s="1284" t="s">
        <v>41</v>
      </c>
      <c r="F50" s="1284"/>
      <c r="G50" s="1284"/>
      <c r="H50" s="1285"/>
      <c r="I50" s="106">
        <v>3369</v>
      </c>
      <c r="J50" s="107">
        <v>3503</v>
      </c>
      <c r="K50" s="107">
        <v>3463</v>
      </c>
      <c r="L50" s="107">
        <v>3398</v>
      </c>
      <c r="M50" s="108">
        <v>3295</v>
      </c>
    </row>
    <row r="51" spans="2:13" ht="27.75" customHeight="1" x14ac:dyDescent="0.15">
      <c r="B51" s="1280"/>
      <c r="C51" s="1281"/>
      <c r="D51" s="105"/>
      <c r="E51" s="1284" t="s">
        <v>42</v>
      </c>
      <c r="F51" s="1284"/>
      <c r="G51" s="1284"/>
      <c r="H51" s="1285"/>
      <c r="I51" s="106">
        <v>16</v>
      </c>
      <c r="J51" s="107">
        <v>13</v>
      </c>
      <c r="K51" s="107">
        <v>10</v>
      </c>
      <c r="L51" s="107">
        <v>7</v>
      </c>
      <c r="M51" s="108" t="s">
        <v>511</v>
      </c>
    </row>
    <row r="52" spans="2:13" ht="27.75" customHeight="1" x14ac:dyDescent="0.15">
      <c r="B52" s="1282"/>
      <c r="C52" s="1283"/>
      <c r="D52" s="105"/>
      <c r="E52" s="1284" t="s">
        <v>43</v>
      </c>
      <c r="F52" s="1284"/>
      <c r="G52" s="1284"/>
      <c r="H52" s="1285"/>
      <c r="I52" s="106">
        <v>3465</v>
      </c>
      <c r="J52" s="107">
        <v>3406</v>
      </c>
      <c r="K52" s="107">
        <v>3343</v>
      </c>
      <c r="L52" s="107">
        <v>3344</v>
      </c>
      <c r="M52" s="108">
        <v>2959</v>
      </c>
    </row>
    <row r="53" spans="2:13" ht="27.75" customHeight="1" thickBot="1" x14ac:dyDescent="0.2">
      <c r="B53" s="1286" t="s">
        <v>44</v>
      </c>
      <c r="C53" s="1287"/>
      <c r="D53" s="112"/>
      <c r="E53" s="1288" t="s">
        <v>45</v>
      </c>
      <c r="F53" s="1288"/>
      <c r="G53" s="1288"/>
      <c r="H53" s="1289"/>
      <c r="I53" s="113">
        <v>-824</v>
      </c>
      <c r="J53" s="114">
        <v>-1014</v>
      </c>
      <c r="K53" s="114">
        <v>-1085</v>
      </c>
      <c r="L53" s="114">
        <v>-1172</v>
      </c>
      <c r="M53" s="115">
        <v>-830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EB56ZxNVyO79zrSiau4kXx7B1Aurq/HmOKpR3tJtSKD2rFYacSr0ciM9RVI5LpgvcCd8H74MZN6/NxkZjIAXQ==" saltValue="wtDP6BuXsrw1dBqZRq6S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5" t="s">
        <v>48</v>
      </c>
      <c r="D55" s="1305"/>
      <c r="E55" s="1306"/>
      <c r="F55" s="127">
        <v>2215</v>
      </c>
      <c r="G55" s="127">
        <v>2147</v>
      </c>
      <c r="H55" s="128">
        <v>1939</v>
      </c>
    </row>
    <row r="56" spans="2:8" ht="52.5" customHeight="1" x14ac:dyDescent="0.15">
      <c r="B56" s="129"/>
      <c r="C56" s="1307" t="s">
        <v>49</v>
      </c>
      <c r="D56" s="1307"/>
      <c r="E56" s="1308"/>
      <c r="F56" s="130">
        <v>65</v>
      </c>
      <c r="G56" s="130">
        <v>179</v>
      </c>
      <c r="H56" s="131">
        <v>208</v>
      </c>
    </row>
    <row r="57" spans="2:8" ht="53.25" customHeight="1" x14ac:dyDescent="0.15">
      <c r="B57" s="129"/>
      <c r="C57" s="1309" t="s">
        <v>50</v>
      </c>
      <c r="D57" s="1309"/>
      <c r="E57" s="1310"/>
      <c r="F57" s="132">
        <v>916</v>
      </c>
      <c r="G57" s="132">
        <v>830</v>
      </c>
      <c r="H57" s="133">
        <v>905</v>
      </c>
    </row>
    <row r="58" spans="2:8" ht="45.75" customHeight="1" x14ac:dyDescent="0.15">
      <c r="B58" s="134"/>
      <c r="C58" s="1297" t="s">
        <v>599</v>
      </c>
      <c r="D58" s="1298"/>
      <c r="E58" s="1299"/>
      <c r="F58" s="135">
        <v>916</v>
      </c>
      <c r="G58" s="135">
        <v>822</v>
      </c>
      <c r="H58" s="136">
        <v>895</v>
      </c>
    </row>
    <row r="59" spans="2:8" ht="45.75" customHeight="1" x14ac:dyDescent="0.15">
      <c r="B59" s="134"/>
      <c r="C59" s="1297" t="s">
        <v>600</v>
      </c>
      <c r="D59" s="1298"/>
      <c r="E59" s="1299"/>
      <c r="F59" s="135"/>
      <c r="G59" s="135">
        <v>7</v>
      </c>
      <c r="H59" s="136">
        <v>10</v>
      </c>
    </row>
    <row r="60" spans="2:8" ht="45.75" customHeight="1" x14ac:dyDescent="0.15">
      <c r="B60" s="134"/>
      <c r="C60" s="1297" t="s">
        <v>601</v>
      </c>
      <c r="D60" s="1298"/>
      <c r="E60" s="1299"/>
      <c r="F60" s="135"/>
      <c r="G60" s="135"/>
      <c r="H60" s="136"/>
    </row>
    <row r="61" spans="2:8" ht="45.75" customHeight="1" x14ac:dyDescent="0.15">
      <c r="B61" s="134"/>
      <c r="C61" s="1297" t="s">
        <v>601</v>
      </c>
      <c r="D61" s="1298"/>
      <c r="E61" s="1299"/>
      <c r="F61" s="135"/>
      <c r="G61" s="135"/>
      <c r="H61" s="136"/>
    </row>
    <row r="62" spans="2:8" ht="45.75" customHeight="1" thickBot="1" x14ac:dyDescent="0.2">
      <c r="B62" s="137"/>
      <c r="C62" s="1300" t="s">
        <v>601</v>
      </c>
      <c r="D62" s="1301"/>
      <c r="E62" s="1302"/>
      <c r="F62" s="138"/>
      <c r="G62" s="138"/>
      <c r="H62" s="139"/>
    </row>
    <row r="63" spans="2:8" ht="52.5" customHeight="1" thickBot="1" x14ac:dyDescent="0.2">
      <c r="B63" s="140"/>
      <c r="C63" s="1303" t="s">
        <v>51</v>
      </c>
      <c r="D63" s="1303"/>
      <c r="E63" s="1304"/>
      <c r="F63" s="141">
        <v>3197</v>
      </c>
      <c r="G63" s="141">
        <v>3155</v>
      </c>
      <c r="H63" s="142">
        <v>3053</v>
      </c>
    </row>
    <row r="64" spans="2:8" ht="15" customHeight="1" x14ac:dyDescent="0.15"/>
  </sheetData>
  <sheetProtection algorithmName="SHA-512" hashValue="zEJLmmpM/a021nN9mEb7jLzIOL174r45yAHBz9vlwDu+B+ML8a4MNtyJbriO7V7J9O0yXFZN8RyxKb8wQveLfw==" saltValue="yz9JitwJ87Vnnl04CsO+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615</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606</v>
      </c>
      <c r="AO51" s="1316"/>
      <c r="AP51" s="1316"/>
      <c r="AQ51" s="1316"/>
      <c r="AR51" s="1316"/>
      <c r="AS51" s="1316"/>
      <c r="AT51" s="1316"/>
      <c r="AU51" s="1316"/>
      <c r="AV51" s="1316"/>
      <c r="AW51" s="1316"/>
      <c r="AX51" s="1316"/>
      <c r="AY51" s="1316"/>
      <c r="AZ51" s="1316"/>
      <c r="BA51" s="1316"/>
      <c r="BB51" s="1316" t="s">
        <v>607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608</v>
      </c>
      <c r="BC53" s="1316"/>
      <c r="BD53" s="1316"/>
      <c r="BE53" s="1316"/>
      <c r="BF53" s="1316"/>
      <c r="BG53" s="1316"/>
      <c r="BH53" s="1316"/>
      <c r="BI53" s="1316"/>
      <c r="BJ53" s="1316"/>
      <c r="BK53" s="1316"/>
      <c r="BL53" s="1316"/>
      <c r="BM53" s="1316"/>
      <c r="BN53" s="1316"/>
      <c r="BO53" s="1316"/>
      <c r="BP53" s="1313">
        <v>55.2</v>
      </c>
      <c r="BQ53" s="1313"/>
      <c r="BR53" s="1313"/>
      <c r="BS53" s="1313"/>
      <c r="BT53" s="1313"/>
      <c r="BU53" s="1313"/>
      <c r="BV53" s="1313"/>
      <c r="BW53" s="1313"/>
      <c r="BX53" s="1313">
        <v>56.4</v>
      </c>
      <c r="BY53" s="1313"/>
      <c r="BZ53" s="1313"/>
      <c r="CA53" s="1313"/>
      <c r="CB53" s="1313"/>
      <c r="CC53" s="1313"/>
      <c r="CD53" s="1313"/>
      <c r="CE53" s="1313"/>
      <c r="CF53" s="1313">
        <v>57.8</v>
      </c>
      <c r="CG53" s="1313"/>
      <c r="CH53" s="1313"/>
      <c r="CI53" s="1313"/>
      <c r="CJ53" s="1313"/>
      <c r="CK53" s="1313"/>
      <c r="CL53" s="1313"/>
      <c r="CM53" s="1313"/>
      <c r="CN53" s="1313">
        <v>57.8</v>
      </c>
      <c r="CO53" s="1313"/>
      <c r="CP53" s="1313"/>
      <c r="CQ53" s="1313"/>
      <c r="CR53" s="1313"/>
      <c r="CS53" s="1313"/>
      <c r="CT53" s="1313"/>
      <c r="CU53" s="1313"/>
      <c r="CV53" s="1313">
        <v>60.2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609</v>
      </c>
      <c r="AO55" s="1317"/>
      <c r="AP55" s="1317"/>
      <c r="AQ55" s="1317"/>
      <c r="AR55" s="1317"/>
      <c r="AS55" s="1317"/>
      <c r="AT55" s="1317"/>
      <c r="AU55" s="1317"/>
      <c r="AV55" s="1317"/>
      <c r="AW55" s="1317"/>
      <c r="AX55" s="1317"/>
      <c r="AY55" s="1317"/>
      <c r="AZ55" s="1317"/>
      <c r="BA55" s="1317"/>
      <c r="BB55" s="1316" t="s">
        <v>607</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608</v>
      </c>
      <c r="BC57" s="1316"/>
      <c r="BD57" s="1316"/>
      <c r="BE57" s="1316"/>
      <c r="BF57" s="1316"/>
      <c r="BG57" s="1316"/>
      <c r="BH57" s="1316"/>
      <c r="BI57" s="1316"/>
      <c r="BJ57" s="1316"/>
      <c r="BK57" s="1316"/>
      <c r="BL57" s="1316"/>
      <c r="BM57" s="1316"/>
      <c r="BN57" s="1316"/>
      <c r="BO57" s="1316"/>
      <c r="BP57" s="1313">
        <v>56.3</v>
      </c>
      <c r="BQ57" s="1313"/>
      <c r="BR57" s="1313"/>
      <c r="BS57" s="1313"/>
      <c r="BT57" s="1313"/>
      <c r="BU57" s="1313"/>
      <c r="BV57" s="1313"/>
      <c r="BW57" s="1313"/>
      <c r="BX57" s="1313">
        <v>57.7</v>
      </c>
      <c r="BY57" s="1313"/>
      <c r="BZ57" s="1313"/>
      <c r="CA57" s="1313"/>
      <c r="CB57" s="1313"/>
      <c r="CC57" s="1313"/>
      <c r="CD57" s="1313"/>
      <c r="CE57" s="1313"/>
      <c r="CF57" s="1313">
        <v>58.9</v>
      </c>
      <c r="CG57" s="1313"/>
      <c r="CH57" s="1313"/>
      <c r="CI57" s="1313"/>
      <c r="CJ57" s="1313"/>
      <c r="CK57" s="1313"/>
      <c r="CL57" s="1313"/>
      <c r="CM57" s="1313"/>
      <c r="CN57" s="1313">
        <v>60</v>
      </c>
      <c r="CO57" s="1313"/>
      <c r="CP57" s="1313"/>
      <c r="CQ57" s="1313"/>
      <c r="CR57" s="1313"/>
      <c r="CS57" s="1313"/>
      <c r="CT57" s="1313"/>
      <c r="CU57" s="1313"/>
      <c r="CV57" s="1313">
        <v>60.9</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2.95" customHeight="1" x14ac:dyDescent="0.15">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606</v>
      </c>
      <c r="AO73" s="1316"/>
      <c r="AP73" s="1316"/>
      <c r="AQ73" s="1316"/>
      <c r="AR73" s="1316"/>
      <c r="AS73" s="1316"/>
      <c r="AT73" s="1316"/>
      <c r="AU73" s="1316"/>
      <c r="AV73" s="1316"/>
      <c r="AW73" s="1316"/>
      <c r="AX73" s="1316"/>
      <c r="AY73" s="1316"/>
      <c r="AZ73" s="1316"/>
      <c r="BA73" s="1316"/>
      <c r="BB73" s="1316" t="s">
        <v>607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611</v>
      </c>
      <c r="BC75" s="1316"/>
      <c r="BD75" s="1316"/>
      <c r="BE75" s="1316"/>
      <c r="BF75" s="1316"/>
      <c r="BG75" s="1316"/>
      <c r="BH75" s="1316"/>
      <c r="BI75" s="1316"/>
      <c r="BJ75" s="1316"/>
      <c r="BK75" s="1316"/>
      <c r="BL75" s="1316"/>
      <c r="BM75" s="1316"/>
      <c r="BN75" s="1316"/>
      <c r="BO75" s="1316"/>
      <c r="BP75" s="1313">
        <v>7</v>
      </c>
      <c r="BQ75" s="1313"/>
      <c r="BR75" s="1313"/>
      <c r="BS75" s="1313"/>
      <c r="BT75" s="1313"/>
      <c r="BU75" s="1313"/>
      <c r="BV75" s="1313"/>
      <c r="BW75" s="1313"/>
      <c r="BX75" s="1313">
        <v>6.9</v>
      </c>
      <c r="BY75" s="1313"/>
      <c r="BZ75" s="1313"/>
      <c r="CA75" s="1313"/>
      <c r="CB75" s="1313"/>
      <c r="CC75" s="1313"/>
      <c r="CD75" s="1313"/>
      <c r="CE75" s="1313"/>
      <c r="CF75" s="1313">
        <v>6.5</v>
      </c>
      <c r="CG75" s="1313"/>
      <c r="CH75" s="1313"/>
      <c r="CI75" s="1313"/>
      <c r="CJ75" s="1313"/>
      <c r="CK75" s="1313"/>
      <c r="CL75" s="1313"/>
      <c r="CM75" s="1313"/>
      <c r="CN75" s="1313">
        <v>6.4</v>
      </c>
      <c r="CO75" s="1313"/>
      <c r="CP75" s="1313"/>
      <c r="CQ75" s="1313"/>
      <c r="CR75" s="1313"/>
      <c r="CS75" s="1313"/>
      <c r="CT75" s="1313"/>
      <c r="CU75" s="1313"/>
      <c r="CV75" s="1313">
        <v>6.2</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607</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611</v>
      </c>
      <c r="BC79" s="1316"/>
      <c r="BD79" s="1316"/>
      <c r="BE79" s="1316"/>
      <c r="BF79" s="1316"/>
      <c r="BG79" s="1316"/>
      <c r="BH79" s="1316"/>
      <c r="BI79" s="1316"/>
      <c r="BJ79" s="1316"/>
      <c r="BK79" s="1316"/>
      <c r="BL79" s="1316"/>
      <c r="BM79" s="1316"/>
      <c r="BN79" s="1316"/>
      <c r="BO79" s="1316"/>
      <c r="BP79" s="1313">
        <v>7.4</v>
      </c>
      <c r="BQ79" s="1313"/>
      <c r="BR79" s="1313"/>
      <c r="BS79" s="1313"/>
      <c r="BT79" s="1313"/>
      <c r="BU79" s="1313"/>
      <c r="BV79" s="1313"/>
      <c r="BW79" s="1313"/>
      <c r="BX79" s="1313">
        <v>7.1</v>
      </c>
      <c r="BY79" s="1313"/>
      <c r="BZ79" s="1313"/>
      <c r="CA79" s="1313"/>
      <c r="CB79" s="1313"/>
      <c r="CC79" s="1313"/>
      <c r="CD79" s="1313"/>
      <c r="CE79" s="1313"/>
      <c r="CF79" s="1313">
        <v>7.1</v>
      </c>
      <c r="CG79" s="1313"/>
      <c r="CH79" s="1313"/>
      <c r="CI79" s="1313"/>
      <c r="CJ79" s="1313"/>
      <c r="CK79" s="1313"/>
      <c r="CL79" s="1313"/>
      <c r="CM79" s="1313"/>
      <c r="CN79" s="1313">
        <v>7.3</v>
      </c>
      <c r="CO79" s="1313"/>
      <c r="CP79" s="1313"/>
      <c r="CQ79" s="1313"/>
      <c r="CR79" s="1313"/>
      <c r="CS79" s="1313"/>
      <c r="CT79" s="1313"/>
      <c r="CU79" s="1313"/>
      <c r="CV79" s="1313">
        <v>7.4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ARHcwmtcNg9+8GBjOxXHcwmdrbarIJrbv53CwP5P61+6Neg1C/euNOtfNn7jKD8LeSOZQEqO/TMcTdb6M3ssg==" saltValue="0JWd93KW3qjJIhE2y+F48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613</v>
      </c>
    </row>
  </sheetData>
  <sheetProtection algorithmName="SHA-512" hashValue="yKHY83ar6UtLf9hyEfTKym0ETwQe8t8N7QN5YWtTs/ftb0xlIo/jeV+I+CfrG0ZHxDqxlt5ObYZarYf3svw1Dw==" saltValue="dLCLkVjIHF9bpC71AyYD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614</v>
      </c>
    </row>
  </sheetData>
  <sheetProtection algorithmName="SHA-512" hashValue="w+Bt9hyqj1qBnuicNPbCPGi8FoUqcQrkzbL9z5pexkUE2/kdLAnYagD4jmANKIDCcwSx3Cj7JsJQBjvEKhBoOw==" saltValue="b8F4UUkb4dmB5QYasiM2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193972</v>
      </c>
      <c r="E3" s="161"/>
      <c r="F3" s="162">
        <v>291945</v>
      </c>
      <c r="G3" s="163"/>
      <c r="H3" s="164"/>
    </row>
    <row r="4" spans="1:8" x14ac:dyDescent="0.15">
      <c r="A4" s="165"/>
      <c r="B4" s="166"/>
      <c r="C4" s="167"/>
      <c r="D4" s="168">
        <v>109446</v>
      </c>
      <c r="E4" s="169"/>
      <c r="F4" s="170">
        <v>127651</v>
      </c>
      <c r="G4" s="171"/>
      <c r="H4" s="172"/>
    </row>
    <row r="5" spans="1:8" x14ac:dyDescent="0.15">
      <c r="A5" s="153" t="s">
        <v>545</v>
      </c>
      <c r="B5" s="158"/>
      <c r="C5" s="159"/>
      <c r="D5" s="160">
        <v>101478</v>
      </c>
      <c r="E5" s="161"/>
      <c r="F5" s="162">
        <v>291173</v>
      </c>
      <c r="G5" s="163"/>
      <c r="H5" s="164"/>
    </row>
    <row r="6" spans="1:8" x14ac:dyDescent="0.15">
      <c r="A6" s="165"/>
      <c r="B6" s="166"/>
      <c r="C6" s="167"/>
      <c r="D6" s="168">
        <v>54012</v>
      </c>
      <c r="E6" s="169"/>
      <c r="F6" s="170">
        <v>119071</v>
      </c>
      <c r="G6" s="171"/>
      <c r="H6" s="172"/>
    </row>
    <row r="7" spans="1:8" x14ac:dyDescent="0.15">
      <c r="A7" s="153" t="s">
        <v>546</v>
      </c>
      <c r="B7" s="158"/>
      <c r="C7" s="159"/>
      <c r="D7" s="160">
        <v>101475</v>
      </c>
      <c r="E7" s="161"/>
      <c r="F7" s="162">
        <v>271581</v>
      </c>
      <c r="G7" s="163"/>
      <c r="H7" s="164"/>
    </row>
    <row r="8" spans="1:8" x14ac:dyDescent="0.15">
      <c r="A8" s="165"/>
      <c r="B8" s="166"/>
      <c r="C8" s="167"/>
      <c r="D8" s="168">
        <v>69243</v>
      </c>
      <c r="E8" s="169"/>
      <c r="F8" s="170">
        <v>117844</v>
      </c>
      <c r="G8" s="171"/>
      <c r="H8" s="172"/>
    </row>
    <row r="9" spans="1:8" x14ac:dyDescent="0.15">
      <c r="A9" s="153" t="s">
        <v>547</v>
      </c>
      <c r="B9" s="158"/>
      <c r="C9" s="159"/>
      <c r="D9" s="160">
        <v>133815</v>
      </c>
      <c r="E9" s="161"/>
      <c r="F9" s="162">
        <v>268375</v>
      </c>
      <c r="G9" s="163"/>
      <c r="H9" s="164"/>
    </row>
    <row r="10" spans="1:8" x14ac:dyDescent="0.15">
      <c r="A10" s="165"/>
      <c r="B10" s="166"/>
      <c r="C10" s="167"/>
      <c r="D10" s="168">
        <v>78882</v>
      </c>
      <c r="E10" s="169"/>
      <c r="F10" s="170">
        <v>119602</v>
      </c>
      <c r="G10" s="171"/>
      <c r="H10" s="172"/>
    </row>
    <row r="11" spans="1:8" x14ac:dyDescent="0.15">
      <c r="A11" s="153" t="s">
        <v>548</v>
      </c>
      <c r="B11" s="158"/>
      <c r="C11" s="159"/>
      <c r="D11" s="160">
        <v>125875</v>
      </c>
      <c r="E11" s="161"/>
      <c r="F11" s="162">
        <v>301035</v>
      </c>
      <c r="G11" s="163"/>
      <c r="H11" s="164"/>
    </row>
    <row r="12" spans="1:8" x14ac:dyDescent="0.15">
      <c r="A12" s="165"/>
      <c r="B12" s="166"/>
      <c r="C12" s="173"/>
      <c r="D12" s="168">
        <v>94502</v>
      </c>
      <c r="E12" s="169"/>
      <c r="F12" s="170">
        <v>154376</v>
      </c>
      <c r="G12" s="171"/>
      <c r="H12" s="172"/>
    </row>
    <row r="13" spans="1:8" x14ac:dyDescent="0.15">
      <c r="A13" s="153"/>
      <c r="B13" s="158"/>
      <c r="C13" s="174"/>
      <c r="D13" s="175">
        <v>131323</v>
      </c>
      <c r="E13" s="176"/>
      <c r="F13" s="177">
        <v>284822</v>
      </c>
      <c r="G13" s="178"/>
      <c r="H13" s="164"/>
    </row>
    <row r="14" spans="1:8" x14ac:dyDescent="0.15">
      <c r="A14" s="165"/>
      <c r="B14" s="166"/>
      <c r="C14" s="167"/>
      <c r="D14" s="168">
        <v>81217</v>
      </c>
      <c r="E14" s="169"/>
      <c r="F14" s="170">
        <v>127709</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11.4</v>
      </c>
      <c r="C19" s="179">
        <f>ROUND(VALUE(SUBSTITUTE(実質収支比率等に係る経年分析!G$48,"▲","-")),2)</f>
        <v>9.9</v>
      </c>
      <c r="D19" s="179">
        <f>ROUND(VALUE(SUBSTITUTE(実質収支比率等に係る経年分析!H$48,"▲","-")),2)</f>
        <v>8.4600000000000009</v>
      </c>
      <c r="E19" s="179">
        <f>ROUND(VALUE(SUBSTITUTE(実質収支比率等に係る経年分析!I$48,"▲","-")),2)</f>
        <v>14.29</v>
      </c>
      <c r="F19" s="179">
        <f>ROUND(VALUE(SUBSTITUTE(実質収支比率等に係る経年分析!J$48,"▲","-")),2)</f>
        <v>15.08</v>
      </c>
    </row>
    <row r="20" spans="1:11" x14ac:dyDescent="0.15">
      <c r="A20" s="179" t="s">
        <v>55</v>
      </c>
      <c r="B20" s="179">
        <f>ROUND(VALUE(SUBSTITUTE(実質収支比率等に係る経年分析!F$47,"▲","-")),2)</f>
        <v>83.31</v>
      </c>
      <c r="C20" s="179">
        <f>ROUND(VALUE(SUBSTITUTE(実質収支比率等に係る経年分析!G$47,"▲","-")),2)</f>
        <v>89.9</v>
      </c>
      <c r="D20" s="179">
        <f>ROUND(VALUE(SUBSTITUTE(実質収支比率等に係る経年分析!H$47,"▲","-")),2)</f>
        <v>94.48</v>
      </c>
      <c r="E20" s="179">
        <f>ROUND(VALUE(SUBSTITUTE(実質収支比率等に係る経年分析!I$47,"▲","-")),2)</f>
        <v>91.53</v>
      </c>
      <c r="F20" s="179">
        <f>ROUND(VALUE(SUBSTITUTE(実質収支比率等に係る経年分析!J$47,"▲","-")),2)</f>
        <v>77.56</v>
      </c>
    </row>
    <row r="21" spans="1:11" x14ac:dyDescent="0.15">
      <c r="A21" s="179" t="s">
        <v>56</v>
      </c>
      <c r="B21" s="179">
        <f>IF(ISNUMBER(VALUE(SUBSTITUTE(実質収支比率等に係る経年分析!F$49,"▲","-"))),ROUND(VALUE(SUBSTITUTE(実質収支比率等に係る経年分析!F$49,"▲","-")),2),NA())</f>
        <v>4.8499999999999996</v>
      </c>
      <c r="C21" s="179">
        <f>IF(ISNUMBER(VALUE(SUBSTITUTE(実質収支比率等に係る経年分析!G$49,"▲","-"))),ROUND(VALUE(SUBSTITUTE(実質収支比率等に係る経年分析!G$49,"▲","-")),2),NA())</f>
        <v>2.67</v>
      </c>
      <c r="D21" s="179">
        <f>IF(ISNUMBER(VALUE(SUBSTITUTE(実質収支比率等に係る経年分析!H$49,"▲","-"))),ROUND(VALUE(SUBSTITUTE(実質収支比率等に係る経年分析!H$49,"▲","-")),2),NA())</f>
        <v>1.45</v>
      </c>
      <c r="E21" s="179">
        <f>IF(ISNUMBER(VALUE(SUBSTITUTE(実質収支比率等に係る経年分析!I$49,"▲","-"))),ROUND(VALUE(SUBSTITUTE(実質収支比率等に係る経年分析!I$49,"▲","-")),2),NA())</f>
        <v>2.95</v>
      </c>
      <c r="F21" s="179">
        <f>IF(ISNUMBER(VALUE(SUBSTITUTE(実質収支比率等に係る経年分析!J$49,"▲","-"))),ROUND(VALUE(SUBSTITUTE(実質収支比率等に係る経年分析!J$49,"▲","-")),2),NA())</f>
        <v>-6.65</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小海町後期高齢者医療特別会計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小海町介護保険事業特別会計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15">
      <c r="A34" s="180" t="str">
        <f>IF(連結実質赤字比率に係る赤字・黒字の構成分析!C$36="",NA(),連結実質赤字比率に係る赤字・黒字の構成分析!C$36)</f>
        <v>小海町国民健康保険事業特別会計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1.21</v>
      </c>
    </row>
    <row r="35" spans="1:16" x14ac:dyDescent="0.15">
      <c r="A35" s="180" t="str">
        <f>IF(連結実質赤字比率に係る赤字・黒字の構成分析!C$35="",NA(),連結実質赤字比率に係る赤字・黒字の構成分析!C$35)</f>
        <v>小海町水道事業特別会計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8.4499999999999993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15.08</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447</v>
      </c>
      <c r="E42" s="181"/>
      <c r="F42" s="181"/>
      <c r="G42" s="181">
        <f>'実質公債費比率（分子）の構造'!L$52</f>
        <v>425</v>
      </c>
      <c r="H42" s="181"/>
      <c r="I42" s="181"/>
      <c r="J42" s="181">
        <f>'実質公債費比率（分子）の構造'!M$52</f>
        <v>385</v>
      </c>
      <c r="K42" s="181"/>
      <c r="L42" s="181"/>
      <c r="M42" s="181">
        <f>'実質公債費比率（分子）の構造'!N$52</f>
        <v>375</v>
      </c>
      <c r="N42" s="181"/>
      <c r="O42" s="181"/>
      <c r="P42" s="181">
        <f>'実質公債費比率（分子）の構造'!O$52</f>
        <v>373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v>
      </c>
      <c r="C45" s="181"/>
      <c r="D45" s="181"/>
      <c r="E45" s="181">
        <f>'実質公債費比率（分子）の構造'!L$49</f>
        <v>49</v>
      </c>
      <c r="F45" s="181"/>
      <c r="G45" s="181"/>
      <c r="H45" s="181">
        <f>'実質公債費比率（分子）の構造'!M$49</f>
        <v>42</v>
      </c>
      <c r="I45" s="181"/>
      <c r="J45" s="181"/>
      <c r="K45" s="181">
        <f>'実質公債費比率（分子）の構造'!N$49</f>
        <v>38</v>
      </c>
      <c r="L45" s="181"/>
      <c r="M45" s="181"/>
      <c r="N45" s="181">
        <f>'実質公債費比率（分子）の構造'!O$49</f>
        <v>37</v>
      </c>
      <c r="O45" s="181"/>
      <c r="P45" s="181"/>
    </row>
    <row r="46" spans="1:16" x14ac:dyDescent="0.15">
      <c r="A46" s="181" t="s">
        <v>67</v>
      </c>
      <c r="B46" s="181">
        <f>'実質公債費比率（分子）の構造'!K$48</f>
        <v>7</v>
      </c>
      <c r="C46" s="181"/>
      <c r="D46" s="181"/>
      <c r="E46" s="181">
        <f>'実質公債費比率（分子）の構造'!L$48</f>
        <v>7</v>
      </c>
      <c r="F46" s="181"/>
      <c r="G46" s="181"/>
      <c r="H46" s="181">
        <f>'実質公債費比率（分子）の構造'!M$48</f>
        <v>7</v>
      </c>
      <c r="I46" s="181"/>
      <c r="J46" s="181"/>
      <c r="K46" s="181">
        <f>'実質公債費比率（分子）の構造'!N$48</f>
        <v>6</v>
      </c>
      <c r="L46" s="181"/>
      <c r="M46" s="181"/>
      <c r="N46" s="181">
        <f>'実質公債費比率（分子）の構造'!O$48</f>
        <v>7</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563</v>
      </c>
      <c r="C49" s="181"/>
      <c r="D49" s="181"/>
      <c r="E49" s="181">
        <f>'実質公債費比率（分子）の構造'!L$45</f>
        <v>504</v>
      </c>
      <c r="F49" s="181"/>
      <c r="G49" s="181"/>
      <c r="H49" s="181">
        <f>'実質公債費比率（分子）の構造'!M$45</f>
        <v>457</v>
      </c>
      <c r="I49" s="181"/>
      <c r="J49" s="181"/>
      <c r="K49" s="181">
        <f>'実質公債費比率（分子）の構造'!N$45</f>
        <v>459</v>
      </c>
      <c r="L49" s="181"/>
      <c r="M49" s="181"/>
      <c r="N49" s="181">
        <f>'実質公債費比率（分子）の構造'!O$45</f>
        <v>461</v>
      </c>
      <c r="O49" s="181"/>
      <c r="P49" s="181"/>
    </row>
    <row r="50" spans="1:16" x14ac:dyDescent="0.15">
      <c r="A50" s="181" t="s">
        <v>70</v>
      </c>
      <c r="B50" s="181" t="e">
        <f>NA()</f>
        <v>#N/A</v>
      </c>
      <c r="C50" s="181">
        <f>IF(ISNUMBER('実質公債費比率（分子）の構造'!K$53),'実質公債費比率（分子）の構造'!K$53,NA())</f>
        <v>134</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121</v>
      </c>
      <c r="J50" s="181" t="e">
        <f>NA()</f>
        <v>#N/A</v>
      </c>
      <c r="K50" s="181" t="e">
        <f>NA()</f>
        <v>#N/A</v>
      </c>
      <c r="L50" s="181">
        <f>IF(ISNUMBER('実質公債費比率（分子）の構造'!N$53),'実質公債費比率（分子）の構造'!N$53,NA())</f>
        <v>128</v>
      </c>
      <c r="M50" s="181" t="e">
        <f>NA()</f>
        <v>#N/A</v>
      </c>
      <c r="N50" s="181" t="e">
        <f>NA()</f>
        <v>#N/A</v>
      </c>
      <c r="O50" s="181">
        <f>IF(ISNUMBER('実質公債費比率（分子）の構造'!O$53),'実質公債費比率（分子）の構造'!O$53,NA())</f>
        <v>132</v>
      </c>
      <c r="P50" s="181" t="e">
        <f>NA()</f>
        <v>#N/A</v>
      </c>
    </row>
    <row r="53" spans="1:16" x14ac:dyDescent="0.15">
      <c r="A53" s="149" t="s">
        <v>71</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3465</v>
      </c>
      <c r="E56" s="180"/>
      <c r="F56" s="180"/>
      <c r="G56" s="180">
        <f>'将来負担比率（分子）の構造'!J$52</f>
        <v>3406</v>
      </c>
      <c r="H56" s="180"/>
      <c r="I56" s="180"/>
      <c r="J56" s="180">
        <f>'将来負担比率（分子）の構造'!K$52</f>
        <v>3343</v>
      </c>
      <c r="K56" s="180"/>
      <c r="L56" s="180"/>
      <c r="M56" s="180">
        <f>'将来負担比率（分子）の構造'!L$52</f>
        <v>3344</v>
      </c>
      <c r="N56" s="180"/>
      <c r="O56" s="180"/>
      <c r="P56" s="180">
        <f>'将来負担比率（分子）の構造'!M$52</f>
        <v>2959</v>
      </c>
    </row>
    <row r="57" spans="1:16" x14ac:dyDescent="0.15">
      <c r="A57" s="180" t="s">
        <v>42</v>
      </c>
      <c r="B57" s="180"/>
      <c r="C57" s="180"/>
      <c r="D57" s="180">
        <f>'将来負担比率（分子）の構造'!I$51</f>
        <v>16</v>
      </c>
      <c r="E57" s="180"/>
      <c r="F57" s="180"/>
      <c r="G57" s="180">
        <f>'将来負担比率（分子）の構造'!J$51</f>
        <v>13</v>
      </c>
      <c r="H57" s="180"/>
      <c r="I57" s="180"/>
      <c r="J57" s="180">
        <f>'将来負担比率（分子）の構造'!K$51</f>
        <v>10</v>
      </c>
      <c r="K57" s="180"/>
      <c r="L57" s="180"/>
      <c r="M57" s="180">
        <f>'将来負担比率（分子）の構造'!L$51</f>
        <v>7</v>
      </c>
      <c r="N57" s="180"/>
      <c r="O57" s="180"/>
      <c r="P57" s="180" t="str">
        <f>'将来負担比率（分子）の構造'!M$51</f>
        <v>-</v>
      </c>
    </row>
    <row r="58" spans="1:16" x14ac:dyDescent="0.15">
      <c r="A58" s="180" t="s">
        <v>41</v>
      </c>
      <c r="B58" s="180"/>
      <c r="C58" s="180"/>
      <c r="D58" s="180">
        <f>'将来負担比率（分子）の構造'!I$50</f>
        <v>3369</v>
      </c>
      <c r="E58" s="180"/>
      <c r="F58" s="180"/>
      <c r="G58" s="180">
        <f>'将来負担比率（分子）の構造'!J$50</f>
        <v>3503</v>
      </c>
      <c r="H58" s="180"/>
      <c r="I58" s="180"/>
      <c r="J58" s="180">
        <f>'将来負担比率（分子）の構造'!K$50</f>
        <v>3463</v>
      </c>
      <c r="K58" s="180"/>
      <c r="L58" s="180"/>
      <c r="M58" s="180">
        <f>'将来負担比率（分子）の構造'!L$50</f>
        <v>3398</v>
      </c>
      <c r="N58" s="180"/>
      <c r="O58" s="180"/>
      <c r="P58" s="180">
        <f>'将来負担比率（分子）の構造'!M$50</f>
        <v>3295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669</v>
      </c>
      <c r="C62" s="180"/>
      <c r="D62" s="180"/>
      <c r="E62" s="180">
        <f>'将来負担比率（分子）の構造'!J$45</f>
        <v>666</v>
      </c>
      <c r="F62" s="180"/>
      <c r="G62" s="180"/>
      <c r="H62" s="180">
        <f>'将来負担比率（分子）の構造'!K$45</f>
        <v>659</v>
      </c>
      <c r="I62" s="180"/>
      <c r="J62" s="180"/>
      <c r="K62" s="180">
        <f>'将来負担比率（分子）の構造'!L$45</f>
        <v>649</v>
      </c>
      <c r="L62" s="180"/>
      <c r="M62" s="180"/>
      <c r="N62" s="180">
        <f>'将来負担比率（分子）の構造'!M$45</f>
        <v>681</v>
      </c>
      <c r="O62" s="180"/>
      <c r="P62" s="180"/>
    </row>
    <row r="63" spans="1:16" x14ac:dyDescent="0.15">
      <c r="A63" s="180" t="s">
        <v>34</v>
      </c>
      <c r="B63" s="180">
        <f>'将来負担比率（分子）の構造'!I$44</f>
        <v>826</v>
      </c>
      <c r="C63" s="180"/>
      <c r="D63" s="180"/>
      <c r="E63" s="180">
        <f>'将来負担比率（分子）の構造'!J$44</f>
        <v>810</v>
      </c>
      <c r="F63" s="180"/>
      <c r="G63" s="180"/>
      <c r="H63" s="180">
        <f>'将来負担比率（分子）の構造'!K$44</f>
        <v>747</v>
      </c>
      <c r="I63" s="180"/>
      <c r="J63" s="180"/>
      <c r="K63" s="180">
        <f>'将来負担比率（分子）の構造'!L$44</f>
        <v>675</v>
      </c>
      <c r="L63" s="180"/>
      <c r="M63" s="180"/>
      <c r="N63" s="180">
        <f>'将来負担比率（分子）の構造'!M$44</f>
        <v>623</v>
      </c>
      <c r="O63" s="180"/>
      <c r="P63" s="180"/>
    </row>
    <row r="64" spans="1:16" x14ac:dyDescent="0.15">
      <c r="A64" s="180" t="s">
        <v>33</v>
      </c>
      <c r="B64" s="180">
        <f>'将来負担比率（分子）の構造'!I$43</f>
        <v>63</v>
      </c>
      <c r="C64" s="180"/>
      <c r="D64" s="180"/>
      <c r="E64" s="180">
        <f>'将来負担比率（分子）の構造'!J$43</f>
        <v>57</v>
      </c>
      <c r="F64" s="180"/>
      <c r="G64" s="180"/>
      <c r="H64" s="180">
        <f>'将来負担比率（分子）の構造'!K$43</f>
        <v>52</v>
      </c>
      <c r="I64" s="180"/>
      <c r="J64" s="180"/>
      <c r="K64" s="180">
        <f>'将来負担比率（分子）の構造'!L$43</f>
        <v>47</v>
      </c>
      <c r="L64" s="180"/>
      <c r="M64" s="180"/>
      <c r="N64" s="180">
        <f>'将来負担比率（分子）の構造'!M$43</f>
        <v>45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4468</v>
      </c>
      <c r="C66" s="180"/>
      <c r="D66" s="180"/>
      <c r="E66" s="180">
        <f>'将来負担比率（分子）の構造'!J$41</f>
        <v>4375</v>
      </c>
      <c r="F66" s="180"/>
      <c r="G66" s="180"/>
      <c r="H66" s="180">
        <f>'将来負担比率（分子）の構造'!K$41</f>
        <v>4273</v>
      </c>
      <c r="I66" s="180"/>
      <c r="J66" s="180"/>
      <c r="K66" s="180">
        <f>'将来負担比率（分子）の構造'!L$41</f>
        <v>4205</v>
      </c>
      <c r="L66" s="180"/>
      <c r="M66" s="180"/>
      <c r="N66" s="180">
        <f>'将来負担比率（分子）の構造'!M$41</f>
        <v>4075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76</v>
      </c>
      <c r="B72" s="184">
        <f>基金残高に係る経年分析!F55</f>
        <v>2215</v>
      </c>
      <c r="C72" s="184">
        <f>基金残高に係る経年分析!G55</f>
        <v>2147</v>
      </c>
      <c r="D72" s="184">
        <f>基金残高に係る経年分析!H55</f>
        <v>1939</v>
      </c>
    </row>
    <row r="73" spans="1:16" x14ac:dyDescent="0.15">
      <c r="A73" s="183" t="s">
        <v>77</v>
      </c>
      <c r="B73" s="184">
        <f>基金残高に係る経年分析!F56</f>
        <v>65</v>
      </c>
      <c r="C73" s="184">
        <f>基金残高に係る経年分析!G56</f>
        <v>179</v>
      </c>
      <c r="D73" s="184">
        <f>基金残高に係る経年分析!H56</f>
        <v>208</v>
      </c>
    </row>
    <row r="74" spans="1:16" x14ac:dyDescent="0.15">
      <c r="A74" s="183" t="s">
        <v>78</v>
      </c>
      <c r="B74" s="184">
        <f>基金残高に係る経年分析!F57</f>
        <v>916</v>
      </c>
      <c r="C74" s="184">
        <f>基金残高に係る経年分析!G57</f>
        <v>830</v>
      </c>
      <c r="D74" s="184">
        <f>基金残高に係る経年分析!H57</f>
        <v>905</v>
      </c>
    </row>
  </sheetData>
  <sheetProtection algorithmName="SHA-512" hashValue="XldL6Auu6MNzj3fLqI1BKdrEgVeUQrQbshpHKEKuv1oJ65yf8zduAzf/otMN5HvIXc0gPulbRGslEPpzzF7waA==" saltValue="6lBbxiMK0iKSp/57Tp+s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9" t="s">
        <v>212</v>
      </c>
      <c r="DI1" s="800"/>
      <c r="DJ1" s="800"/>
      <c r="DK1" s="800"/>
      <c r="DL1" s="800"/>
      <c r="DM1" s="800"/>
      <c r="DN1" s="801"/>
      <c r="DO1" s="225"/>
      <c r="DP1" s="799" t="s">
        <v>213</v>
      </c>
      <c r="DQ1" s="800"/>
      <c r="DR1" s="800"/>
      <c r="DS1" s="800"/>
      <c r="DT1" s="800"/>
      <c r="DU1" s="800"/>
      <c r="DV1" s="800"/>
      <c r="DW1" s="800"/>
      <c r="DX1" s="800"/>
      <c r="DY1" s="800"/>
      <c r="DZ1" s="800"/>
      <c r="EA1" s="800"/>
      <c r="EB1" s="800"/>
      <c r="EC1" s="801"/>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9" customFormat="1" ht="11.25" customHeight="1" x14ac:dyDescent="0.15">
      <c r="B5" s="746" t="s">
        <v>225</v>
      </c>
      <c r="C5" s="747"/>
      <c r="D5" s="747"/>
      <c r="E5" s="747"/>
      <c r="F5" s="747"/>
      <c r="G5" s="747"/>
      <c r="H5" s="747"/>
      <c r="I5" s="747"/>
      <c r="J5" s="747"/>
      <c r="K5" s="747"/>
      <c r="L5" s="747"/>
      <c r="M5" s="747"/>
      <c r="N5" s="747"/>
      <c r="O5" s="747"/>
      <c r="P5" s="747"/>
      <c r="Q5" s="748"/>
      <c r="R5" s="735">
        <v>582410</v>
      </c>
      <c r="S5" s="736"/>
      <c r="T5" s="736"/>
      <c r="U5" s="736"/>
      <c r="V5" s="736"/>
      <c r="W5" s="736"/>
      <c r="X5" s="736"/>
      <c r="Y5" s="779"/>
      <c r="Z5" s="797">
        <v>10.6</v>
      </c>
      <c r="AA5" s="797"/>
      <c r="AB5" s="797"/>
      <c r="AC5" s="797"/>
      <c r="AD5" s="798">
        <v>582410</v>
      </c>
      <c r="AE5" s="798"/>
      <c r="AF5" s="798"/>
      <c r="AG5" s="798"/>
      <c r="AH5" s="798"/>
      <c r="AI5" s="798"/>
      <c r="AJ5" s="798"/>
      <c r="AK5" s="798"/>
      <c r="AL5" s="780">
        <v>24</v>
      </c>
      <c r="AM5" s="751"/>
      <c r="AN5" s="751"/>
      <c r="AO5" s="781"/>
      <c r="AP5" s="746" t="s">
        <v>226</v>
      </c>
      <c r="AQ5" s="747"/>
      <c r="AR5" s="747"/>
      <c r="AS5" s="747"/>
      <c r="AT5" s="747"/>
      <c r="AU5" s="747"/>
      <c r="AV5" s="747"/>
      <c r="AW5" s="747"/>
      <c r="AX5" s="747"/>
      <c r="AY5" s="747"/>
      <c r="AZ5" s="747"/>
      <c r="BA5" s="747"/>
      <c r="BB5" s="747"/>
      <c r="BC5" s="747"/>
      <c r="BD5" s="747"/>
      <c r="BE5" s="747"/>
      <c r="BF5" s="748"/>
      <c r="BG5" s="680">
        <v>574151</v>
      </c>
      <c r="BH5" s="681"/>
      <c r="BI5" s="681"/>
      <c r="BJ5" s="681"/>
      <c r="BK5" s="681"/>
      <c r="BL5" s="681"/>
      <c r="BM5" s="681"/>
      <c r="BN5" s="682"/>
      <c r="BO5" s="713">
        <v>98.6</v>
      </c>
      <c r="BP5" s="713"/>
      <c r="BQ5" s="713"/>
      <c r="BR5" s="713"/>
      <c r="BS5" s="714">
        <v>3104</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76417</v>
      </c>
      <c r="S6" s="681"/>
      <c r="T6" s="681"/>
      <c r="U6" s="681"/>
      <c r="V6" s="681"/>
      <c r="W6" s="681"/>
      <c r="X6" s="681"/>
      <c r="Y6" s="682"/>
      <c r="Z6" s="713">
        <v>1.4</v>
      </c>
      <c r="AA6" s="713"/>
      <c r="AB6" s="713"/>
      <c r="AC6" s="713"/>
      <c r="AD6" s="714">
        <v>76417</v>
      </c>
      <c r="AE6" s="714"/>
      <c r="AF6" s="714"/>
      <c r="AG6" s="714"/>
      <c r="AH6" s="714"/>
      <c r="AI6" s="714"/>
      <c r="AJ6" s="714"/>
      <c r="AK6" s="714"/>
      <c r="AL6" s="683">
        <v>3.1</v>
      </c>
      <c r="AM6" s="684"/>
      <c r="AN6" s="684"/>
      <c r="AO6" s="715"/>
      <c r="AP6" s="677" t="s">
        <v>231</v>
      </c>
      <c r="AQ6" s="678"/>
      <c r="AR6" s="678"/>
      <c r="AS6" s="678"/>
      <c r="AT6" s="678"/>
      <c r="AU6" s="678"/>
      <c r="AV6" s="678"/>
      <c r="AW6" s="678"/>
      <c r="AX6" s="678"/>
      <c r="AY6" s="678"/>
      <c r="AZ6" s="678"/>
      <c r="BA6" s="678"/>
      <c r="BB6" s="678"/>
      <c r="BC6" s="678"/>
      <c r="BD6" s="678"/>
      <c r="BE6" s="678"/>
      <c r="BF6" s="679"/>
      <c r="BG6" s="680">
        <v>574151</v>
      </c>
      <c r="BH6" s="681"/>
      <c r="BI6" s="681"/>
      <c r="BJ6" s="681"/>
      <c r="BK6" s="681"/>
      <c r="BL6" s="681"/>
      <c r="BM6" s="681"/>
      <c r="BN6" s="682"/>
      <c r="BO6" s="713">
        <v>98.6</v>
      </c>
      <c r="BP6" s="713"/>
      <c r="BQ6" s="713"/>
      <c r="BR6" s="713"/>
      <c r="BS6" s="714">
        <v>3104</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64030</v>
      </c>
      <c r="CS6" s="681"/>
      <c r="CT6" s="681"/>
      <c r="CU6" s="681"/>
      <c r="CV6" s="681"/>
      <c r="CW6" s="681"/>
      <c r="CX6" s="681"/>
      <c r="CY6" s="682"/>
      <c r="CZ6" s="780">
        <v>1.3</v>
      </c>
      <c r="DA6" s="751"/>
      <c r="DB6" s="751"/>
      <c r="DC6" s="783"/>
      <c r="DD6" s="686" t="s">
        <v>126</v>
      </c>
      <c r="DE6" s="681"/>
      <c r="DF6" s="681"/>
      <c r="DG6" s="681"/>
      <c r="DH6" s="681"/>
      <c r="DI6" s="681"/>
      <c r="DJ6" s="681"/>
      <c r="DK6" s="681"/>
      <c r="DL6" s="681"/>
      <c r="DM6" s="681"/>
      <c r="DN6" s="681"/>
      <c r="DO6" s="681"/>
      <c r="DP6" s="682"/>
      <c r="DQ6" s="686">
        <v>57918</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444</v>
      </c>
      <c r="S7" s="681"/>
      <c r="T7" s="681"/>
      <c r="U7" s="681"/>
      <c r="V7" s="681"/>
      <c r="W7" s="681"/>
      <c r="X7" s="681"/>
      <c r="Y7" s="682"/>
      <c r="Z7" s="713">
        <v>0</v>
      </c>
      <c r="AA7" s="713"/>
      <c r="AB7" s="713"/>
      <c r="AC7" s="713"/>
      <c r="AD7" s="714">
        <v>444</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218821</v>
      </c>
      <c r="BH7" s="681"/>
      <c r="BI7" s="681"/>
      <c r="BJ7" s="681"/>
      <c r="BK7" s="681"/>
      <c r="BL7" s="681"/>
      <c r="BM7" s="681"/>
      <c r="BN7" s="682"/>
      <c r="BO7" s="713">
        <v>37.6</v>
      </c>
      <c r="BP7" s="713"/>
      <c r="BQ7" s="713"/>
      <c r="BR7" s="713"/>
      <c r="BS7" s="714">
        <v>3104</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1521148</v>
      </c>
      <c r="CS7" s="681"/>
      <c r="CT7" s="681"/>
      <c r="CU7" s="681"/>
      <c r="CV7" s="681"/>
      <c r="CW7" s="681"/>
      <c r="CX7" s="681"/>
      <c r="CY7" s="682"/>
      <c r="CZ7" s="713">
        <v>30.3</v>
      </c>
      <c r="DA7" s="713"/>
      <c r="DB7" s="713"/>
      <c r="DC7" s="713"/>
      <c r="DD7" s="686">
        <v>239503</v>
      </c>
      <c r="DE7" s="681"/>
      <c r="DF7" s="681"/>
      <c r="DG7" s="681"/>
      <c r="DH7" s="681"/>
      <c r="DI7" s="681"/>
      <c r="DJ7" s="681"/>
      <c r="DK7" s="681"/>
      <c r="DL7" s="681"/>
      <c r="DM7" s="681"/>
      <c r="DN7" s="681"/>
      <c r="DO7" s="681"/>
      <c r="DP7" s="682"/>
      <c r="DQ7" s="686">
        <v>843417</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1964</v>
      </c>
      <c r="S8" s="681"/>
      <c r="T8" s="681"/>
      <c r="U8" s="681"/>
      <c r="V8" s="681"/>
      <c r="W8" s="681"/>
      <c r="X8" s="681"/>
      <c r="Y8" s="682"/>
      <c r="Z8" s="713">
        <v>0</v>
      </c>
      <c r="AA8" s="713"/>
      <c r="AB8" s="713"/>
      <c r="AC8" s="713"/>
      <c r="AD8" s="714">
        <v>1964</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8978</v>
      </c>
      <c r="BH8" s="681"/>
      <c r="BI8" s="681"/>
      <c r="BJ8" s="681"/>
      <c r="BK8" s="681"/>
      <c r="BL8" s="681"/>
      <c r="BM8" s="681"/>
      <c r="BN8" s="682"/>
      <c r="BO8" s="713">
        <v>1.5</v>
      </c>
      <c r="BP8" s="713"/>
      <c r="BQ8" s="713"/>
      <c r="BR8" s="713"/>
      <c r="BS8" s="686" t="s">
        <v>126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731758</v>
      </c>
      <c r="CS8" s="681"/>
      <c r="CT8" s="681"/>
      <c r="CU8" s="681"/>
      <c r="CV8" s="681"/>
      <c r="CW8" s="681"/>
      <c r="CX8" s="681"/>
      <c r="CY8" s="682"/>
      <c r="CZ8" s="713">
        <v>14.6</v>
      </c>
      <c r="DA8" s="713"/>
      <c r="DB8" s="713"/>
      <c r="DC8" s="713"/>
      <c r="DD8" s="686">
        <v>15950</v>
      </c>
      <c r="DE8" s="681"/>
      <c r="DF8" s="681"/>
      <c r="DG8" s="681"/>
      <c r="DH8" s="681"/>
      <c r="DI8" s="681"/>
      <c r="DJ8" s="681"/>
      <c r="DK8" s="681"/>
      <c r="DL8" s="681"/>
      <c r="DM8" s="681"/>
      <c r="DN8" s="681"/>
      <c r="DO8" s="681"/>
      <c r="DP8" s="682"/>
      <c r="DQ8" s="686">
        <v>510041</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2273</v>
      </c>
      <c r="S9" s="681"/>
      <c r="T9" s="681"/>
      <c r="U9" s="681"/>
      <c r="V9" s="681"/>
      <c r="W9" s="681"/>
      <c r="X9" s="681"/>
      <c r="Y9" s="682"/>
      <c r="Z9" s="713">
        <v>0</v>
      </c>
      <c r="AA9" s="713"/>
      <c r="AB9" s="713"/>
      <c r="AC9" s="713"/>
      <c r="AD9" s="714">
        <v>2273</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182271</v>
      </c>
      <c r="BH9" s="681"/>
      <c r="BI9" s="681"/>
      <c r="BJ9" s="681"/>
      <c r="BK9" s="681"/>
      <c r="BL9" s="681"/>
      <c r="BM9" s="681"/>
      <c r="BN9" s="682"/>
      <c r="BO9" s="713">
        <v>31.3</v>
      </c>
      <c r="BP9" s="713"/>
      <c r="BQ9" s="713"/>
      <c r="BR9" s="713"/>
      <c r="BS9" s="686" t="s">
        <v>126</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178303</v>
      </c>
      <c r="CS9" s="681"/>
      <c r="CT9" s="681"/>
      <c r="CU9" s="681"/>
      <c r="CV9" s="681"/>
      <c r="CW9" s="681"/>
      <c r="CX9" s="681"/>
      <c r="CY9" s="682"/>
      <c r="CZ9" s="713">
        <v>3.5</v>
      </c>
      <c r="DA9" s="713"/>
      <c r="DB9" s="713"/>
      <c r="DC9" s="713"/>
      <c r="DD9" s="686" t="s">
        <v>126</v>
      </c>
      <c r="DE9" s="681"/>
      <c r="DF9" s="681"/>
      <c r="DG9" s="681"/>
      <c r="DH9" s="681"/>
      <c r="DI9" s="681"/>
      <c r="DJ9" s="681"/>
      <c r="DK9" s="681"/>
      <c r="DL9" s="681"/>
      <c r="DM9" s="681"/>
      <c r="DN9" s="681"/>
      <c r="DO9" s="681"/>
      <c r="DP9" s="682"/>
      <c r="DQ9" s="686">
        <v>160041</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135</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126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13728</v>
      </c>
      <c r="BH10" s="681"/>
      <c r="BI10" s="681"/>
      <c r="BJ10" s="681"/>
      <c r="BK10" s="681"/>
      <c r="BL10" s="681"/>
      <c r="BM10" s="681"/>
      <c r="BN10" s="682"/>
      <c r="BO10" s="713">
        <v>2.4</v>
      </c>
      <c r="BP10" s="713"/>
      <c r="BQ10" s="713"/>
      <c r="BR10" s="713"/>
      <c r="BS10" s="686" t="s">
        <v>126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126</v>
      </c>
      <c r="DA10" s="713"/>
      <c r="DB10" s="713"/>
      <c r="DC10" s="713"/>
      <c r="DD10" s="686" t="s">
        <v>135</v>
      </c>
      <c r="DE10" s="681"/>
      <c r="DF10" s="681"/>
      <c r="DG10" s="681"/>
      <c r="DH10" s="681"/>
      <c r="DI10" s="681"/>
      <c r="DJ10" s="681"/>
      <c r="DK10" s="681"/>
      <c r="DL10" s="681"/>
      <c r="DM10" s="681"/>
      <c r="DN10" s="681"/>
      <c r="DO10" s="681"/>
      <c r="DP10" s="682"/>
      <c r="DQ10" s="686" t="s">
        <v>135</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107844</v>
      </c>
      <c r="S11" s="681"/>
      <c r="T11" s="681"/>
      <c r="U11" s="681"/>
      <c r="V11" s="681"/>
      <c r="W11" s="681"/>
      <c r="X11" s="681"/>
      <c r="Y11" s="682"/>
      <c r="Z11" s="683">
        <v>2</v>
      </c>
      <c r="AA11" s="684"/>
      <c r="AB11" s="684"/>
      <c r="AC11" s="685"/>
      <c r="AD11" s="686">
        <v>107844</v>
      </c>
      <c r="AE11" s="681"/>
      <c r="AF11" s="681"/>
      <c r="AG11" s="681"/>
      <c r="AH11" s="681"/>
      <c r="AI11" s="681"/>
      <c r="AJ11" s="681"/>
      <c r="AK11" s="682"/>
      <c r="AL11" s="683">
        <v>4.4000000000000004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13844</v>
      </c>
      <c r="BH11" s="681"/>
      <c r="BI11" s="681"/>
      <c r="BJ11" s="681"/>
      <c r="BK11" s="681"/>
      <c r="BL11" s="681"/>
      <c r="BM11" s="681"/>
      <c r="BN11" s="682"/>
      <c r="BO11" s="713">
        <v>2.4</v>
      </c>
      <c r="BP11" s="713"/>
      <c r="BQ11" s="713"/>
      <c r="BR11" s="713"/>
      <c r="BS11" s="686">
        <v>3104</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218760</v>
      </c>
      <c r="CS11" s="681"/>
      <c r="CT11" s="681"/>
      <c r="CU11" s="681"/>
      <c r="CV11" s="681"/>
      <c r="CW11" s="681"/>
      <c r="CX11" s="681"/>
      <c r="CY11" s="682"/>
      <c r="CZ11" s="713">
        <v>4.4000000000000004</v>
      </c>
      <c r="DA11" s="713"/>
      <c r="DB11" s="713"/>
      <c r="DC11" s="713"/>
      <c r="DD11" s="686">
        <v>70171</v>
      </c>
      <c r="DE11" s="681"/>
      <c r="DF11" s="681"/>
      <c r="DG11" s="681"/>
      <c r="DH11" s="681"/>
      <c r="DI11" s="681"/>
      <c r="DJ11" s="681"/>
      <c r="DK11" s="681"/>
      <c r="DL11" s="681"/>
      <c r="DM11" s="681"/>
      <c r="DN11" s="681"/>
      <c r="DO11" s="681"/>
      <c r="DP11" s="682"/>
      <c r="DQ11" s="686">
        <v>119778</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5973</v>
      </c>
      <c r="S12" s="681"/>
      <c r="T12" s="681"/>
      <c r="U12" s="681"/>
      <c r="V12" s="681"/>
      <c r="W12" s="681"/>
      <c r="X12" s="681"/>
      <c r="Y12" s="682"/>
      <c r="Z12" s="713">
        <v>0.1</v>
      </c>
      <c r="AA12" s="713"/>
      <c r="AB12" s="713"/>
      <c r="AC12" s="713"/>
      <c r="AD12" s="714">
        <v>5973</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291619</v>
      </c>
      <c r="BH12" s="681"/>
      <c r="BI12" s="681"/>
      <c r="BJ12" s="681"/>
      <c r="BK12" s="681"/>
      <c r="BL12" s="681"/>
      <c r="BM12" s="681"/>
      <c r="BN12" s="682"/>
      <c r="BO12" s="713">
        <v>50.1</v>
      </c>
      <c r="BP12" s="713"/>
      <c r="BQ12" s="713"/>
      <c r="BR12" s="713"/>
      <c r="BS12" s="686" t="s">
        <v>135</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480947</v>
      </c>
      <c r="CS12" s="681"/>
      <c r="CT12" s="681"/>
      <c r="CU12" s="681"/>
      <c r="CV12" s="681"/>
      <c r="CW12" s="681"/>
      <c r="CX12" s="681"/>
      <c r="CY12" s="682"/>
      <c r="CZ12" s="713">
        <v>9.6</v>
      </c>
      <c r="DA12" s="713"/>
      <c r="DB12" s="713"/>
      <c r="DC12" s="713"/>
      <c r="DD12" s="686">
        <v>21482</v>
      </c>
      <c r="DE12" s="681"/>
      <c r="DF12" s="681"/>
      <c r="DG12" s="681"/>
      <c r="DH12" s="681"/>
      <c r="DI12" s="681"/>
      <c r="DJ12" s="681"/>
      <c r="DK12" s="681"/>
      <c r="DL12" s="681"/>
      <c r="DM12" s="681"/>
      <c r="DN12" s="681"/>
      <c r="DO12" s="681"/>
      <c r="DP12" s="682"/>
      <c r="DQ12" s="686">
        <v>285729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135</v>
      </c>
      <c r="AE13" s="714"/>
      <c r="AF13" s="714"/>
      <c r="AG13" s="714"/>
      <c r="AH13" s="714"/>
      <c r="AI13" s="714"/>
      <c r="AJ13" s="714"/>
      <c r="AK13" s="714"/>
      <c r="AL13" s="683" t="s">
        <v>252</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289986</v>
      </c>
      <c r="BH13" s="681"/>
      <c r="BI13" s="681"/>
      <c r="BJ13" s="681"/>
      <c r="BK13" s="681"/>
      <c r="BL13" s="681"/>
      <c r="BM13" s="681"/>
      <c r="BN13" s="682"/>
      <c r="BO13" s="713">
        <v>49.8</v>
      </c>
      <c r="BP13" s="713"/>
      <c r="BQ13" s="713"/>
      <c r="BR13" s="713"/>
      <c r="BS13" s="686" t="s">
        <v>135</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385629</v>
      </c>
      <c r="CS13" s="681"/>
      <c r="CT13" s="681"/>
      <c r="CU13" s="681"/>
      <c r="CV13" s="681"/>
      <c r="CW13" s="681"/>
      <c r="CX13" s="681"/>
      <c r="CY13" s="682"/>
      <c r="CZ13" s="713">
        <v>7.7</v>
      </c>
      <c r="DA13" s="713"/>
      <c r="DB13" s="713"/>
      <c r="DC13" s="713"/>
      <c r="DD13" s="686">
        <v>148581</v>
      </c>
      <c r="DE13" s="681"/>
      <c r="DF13" s="681"/>
      <c r="DG13" s="681"/>
      <c r="DH13" s="681"/>
      <c r="DI13" s="681"/>
      <c r="DJ13" s="681"/>
      <c r="DK13" s="681"/>
      <c r="DL13" s="681"/>
      <c r="DM13" s="681"/>
      <c r="DN13" s="681"/>
      <c r="DO13" s="681"/>
      <c r="DP13" s="682"/>
      <c r="DQ13" s="686">
        <v>297306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135</v>
      </c>
      <c r="S14" s="681"/>
      <c r="T14" s="681"/>
      <c r="U14" s="681"/>
      <c r="V14" s="681"/>
      <c r="W14" s="681"/>
      <c r="X14" s="681"/>
      <c r="Y14" s="682"/>
      <c r="Z14" s="713" t="s">
        <v>126</v>
      </c>
      <c r="AA14" s="713"/>
      <c r="AB14" s="713"/>
      <c r="AC14" s="713"/>
      <c r="AD14" s="714" t="s">
        <v>135</v>
      </c>
      <c r="AE14" s="714"/>
      <c r="AF14" s="714"/>
      <c r="AG14" s="714"/>
      <c r="AH14" s="714"/>
      <c r="AI14" s="714"/>
      <c r="AJ14" s="714"/>
      <c r="AK14" s="714"/>
      <c r="AL14" s="683" t="s">
        <v>126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21925</v>
      </c>
      <c r="BH14" s="681"/>
      <c r="BI14" s="681"/>
      <c r="BJ14" s="681"/>
      <c r="BK14" s="681"/>
      <c r="BL14" s="681"/>
      <c r="BM14" s="681"/>
      <c r="BN14" s="682"/>
      <c r="BO14" s="713">
        <v>3.8</v>
      </c>
      <c r="BP14" s="713"/>
      <c r="BQ14" s="713"/>
      <c r="BR14" s="713"/>
      <c r="BS14" s="686" t="s">
        <v>135</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167298</v>
      </c>
      <c r="CS14" s="681"/>
      <c r="CT14" s="681"/>
      <c r="CU14" s="681"/>
      <c r="CV14" s="681"/>
      <c r="CW14" s="681"/>
      <c r="CX14" s="681"/>
      <c r="CY14" s="682"/>
      <c r="CZ14" s="713">
        <v>3.3</v>
      </c>
      <c r="DA14" s="713"/>
      <c r="DB14" s="713"/>
      <c r="DC14" s="713"/>
      <c r="DD14" s="686">
        <v>2959</v>
      </c>
      <c r="DE14" s="681"/>
      <c r="DF14" s="681"/>
      <c r="DG14" s="681"/>
      <c r="DH14" s="681"/>
      <c r="DI14" s="681"/>
      <c r="DJ14" s="681"/>
      <c r="DK14" s="681"/>
      <c r="DL14" s="681"/>
      <c r="DM14" s="681"/>
      <c r="DN14" s="681"/>
      <c r="DO14" s="681"/>
      <c r="DP14" s="682"/>
      <c r="DQ14" s="686">
        <v>162256</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135</v>
      </c>
      <c r="AA15" s="713"/>
      <c r="AB15" s="713"/>
      <c r="AC15" s="713"/>
      <c r="AD15" s="714" t="s">
        <v>135</v>
      </c>
      <c r="AE15" s="714"/>
      <c r="AF15" s="714"/>
      <c r="AG15" s="714"/>
      <c r="AH15" s="714"/>
      <c r="AI15" s="714"/>
      <c r="AJ15" s="714"/>
      <c r="AK15" s="714"/>
      <c r="AL15" s="683" t="s">
        <v>126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41786</v>
      </c>
      <c r="BH15" s="681"/>
      <c r="BI15" s="681"/>
      <c r="BJ15" s="681"/>
      <c r="BK15" s="681"/>
      <c r="BL15" s="681"/>
      <c r="BM15" s="681"/>
      <c r="BN15" s="682"/>
      <c r="BO15" s="713">
        <v>7.2</v>
      </c>
      <c r="BP15" s="713"/>
      <c r="BQ15" s="713"/>
      <c r="BR15" s="713"/>
      <c r="BS15" s="686" t="s">
        <v>126</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439652</v>
      </c>
      <c r="CS15" s="681"/>
      <c r="CT15" s="681"/>
      <c r="CU15" s="681"/>
      <c r="CV15" s="681"/>
      <c r="CW15" s="681"/>
      <c r="CX15" s="681"/>
      <c r="CY15" s="682"/>
      <c r="CZ15" s="713">
        <v>8.6999999999999993</v>
      </c>
      <c r="DA15" s="713"/>
      <c r="DB15" s="713"/>
      <c r="DC15" s="713"/>
      <c r="DD15" s="686">
        <v>68169</v>
      </c>
      <c r="DE15" s="681"/>
      <c r="DF15" s="681"/>
      <c r="DG15" s="681"/>
      <c r="DH15" s="681"/>
      <c r="DI15" s="681"/>
      <c r="DJ15" s="681"/>
      <c r="DK15" s="681"/>
      <c r="DL15" s="681"/>
      <c r="DM15" s="681"/>
      <c r="DN15" s="681"/>
      <c r="DO15" s="681"/>
      <c r="DP15" s="682"/>
      <c r="DQ15" s="686">
        <v>357852</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4254</v>
      </c>
      <c r="S16" s="681"/>
      <c r="T16" s="681"/>
      <c r="U16" s="681"/>
      <c r="V16" s="681"/>
      <c r="W16" s="681"/>
      <c r="X16" s="681"/>
      <c r="Y16" s="682"/>
      <c r="Z16" s="713">
        <v>0.1</v>
      </c>
      <c r="AA16" s="713"/>
      <c r="AB16" s="713"/>
      <c r="AC16" s="713"/>
      <c r="AD16" s="714">
        <v>4254</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377851</v>
      </c>
      <c r="CS16" s="681"/>
      <c r="CT16" s="681"/>
      <c r="CU16" s="681"/>
      <c r="CV16" s="681"/>
      <c r="CW16" s="681"/>
      <c r="CX16" s="681"/>
      <c r="CY16" s="682"/>
      <c r="CZ16" s="713">
        <v>7.5</v>
      </c>
      <c r="DA16" s="713"/>
      <c r="DB16" s="713"/>
      <c r="DC16" s="713"/>
      <c r="DD16" s="686" t="s">
        <v>252</v>
      </c>
      <c r="DE16" s="681"/>
      <c r="DF16" s="681"/>
      <c r="DG16" s="681"/>
      <c r="DH16" s="681"/>
      <c r="DI16" s="681"/>
      <c r="DJ16" s="681"/>
      <c r="DK16" s="681"/>
      <c r="DL16" s="681"/>
      <c r="DM16" s="681"/>
      <c r="DN16" s="681"/>
      <c r="DO16" s="681"/>
      <c r="DP16" s="682"/>
      <c r="DQ16" s="686">
        <v>67692</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2033</v>
      </c>
      <c r="S17" s="681"/>
      <c r="T17" s="681"/>
      <c r="U17" s="681"/>
      <c r="V17" s="681"/>
      <c r="W17" s="681"/>
      <c r="X17" s="681"/>
      <c r="Y17" s="682"/>
      <c r="Z17" s="713">
        <v>0</v>
      </c>
      <c r="AA17" s="713"/>
      <c r="AB17" s="713"/>
      <c r="AC17" s="713"/>
      <c r="AD17" s="714">
        <v>2033</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126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460737</v>
      </c>
      <c r="CS17" s="681"/>
      <c r="CT17" s="681"/>
      <c r="CU17" s="681"/>
      <c r="CV17" s="681"/>
      <c r="CW17" s="681"/>
      <c r="CX17" s="681"/>
      <c r="CY17" s="682"/>
      <c r="CZ17" s="713">
        <v>9.1999999999999993</v>
      </c>
      <c r="DA17" s="713"/>
      <c r="DB17" s="713"/>
      <c r="DC17" s="713"/>
      <c r="DD17" s="686" t="s">
        <v>126</v>
      </c>
      <c r="DE17" s="681"/>
      <c r="DF17" s="681"/>
      <c r="DG17" s="681"/>
      <c r="DH17" s="681"/>
      <c r="DI17" s="681"/>
      <c r="DJ17" s="681"/>
      <c r="DK17" s="681"/>
      <c r="DL17" s="681"/>
      <c r="DM17" s="681"/>
      <c r="DN17" s="681"/>
      <c r="DO17" s="681"/>
      <c r="DP17" s="682"/>
      <c r="DQ17" s="686">
        <v>457375</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4611</v>
      </c>
      <c r="S18" s="681"/>
      <c r="T18" s="681"/>
      <c r="U18" s="681"/>
      <c r="V18" s="681"/>
      <c r="W18" s="681"/>
      <c r="X18" s="681"/>
      <c r="Y18" s="682"/>
      <c r="Z18" s="713">
        <v>0.1</v>
      </c>
      <c r="AA18" s="713"/>
      <c r="AB18" s="713"/>
      <c r="AC18" s="713"/>
      <c r="AD18" s="714">
        <v>4611</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126</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126</v>
      </c>
      <c r="CS18" s="681"/>
      <c r="CT18" s="681"/>
      <c r="CU18" s="681"/>
      <c r="CV18" s="681"/>
      <c r="CW18" s="681"/>
      <c r="CX18" s="681"/>
      <c r="CY18" s="682"/>
      <c r="CZ18" s="713" t="s">
        <v>135</v>
      </c>
      <c r="DA18" s="713"/>
      <c r="DB18" s="713"/>
      <c r="DC18" s="713"/>
      <c r="DD18" s="686" t="s">
        <v>135</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1962</v>
      </c>
      <c r="S19" s="681"/>
      <c r="T19" s="681"/>
      <c r="U19" s="681"/>
      <c r="V19" s="681"/>
      <c r="W19" s="681"/>
      <c r="X19" s="681"/>
      <c r="Y19" s="682"/>
      <c r="Z19" s="713">
        <v>0</v>
      </c>
      <c r="AA19" s="713"/>
      <c r="AB19" s="713"/>
      <c r="AC19" s="713"/>
      <c r="AD19" s="714">
        <v>1962</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8259</v>
      </c>
      <c r="BH19" s="681"/>
      <c r="BI19" s="681"/>
      <c r="BJ19" s="681"/>
      <c r="BK19" s="681"/>
      <c r="BL19" s="681"/>
      <c r="BM19" s="681"/>
      <c r="BN19" s="682"/>
      <c r="BO19" s="713">
        <v>1.4</v>
      </c>
      <c r="BP19" s="713"/>
      <c r="BQ19" s="713"/>
      <c r="BR19" s="713"/>
      <c r="BS19" s="686" t="s">
        <v>252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2098</v>
      </c>
      <c r="S20" s="681"/>
      <c r="T20" s="681"/>
      <c r="U20" s="681"/>
      <c r="V20" s="681"/>
      <c r="W20" s="681"/>
      <c r="X20" s="681"/>
      <c r="Y20" s="682"/>
      <c r="Z20" s="713">
        <v>0</v>
      </c>
      <c r="AA20" s="713"/>
      <c r="AB20" s="713"/>
      <c r="AC20" s="713"/>
      <c r="AD20" s="714">
        <v>2098</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8259</v>
      </c>
      <c r="BH20" s="681"/>
      <c r="BI20" s="681"/>
      <c r="BJ20" s="681"/>
      <c r="BK20" s="681"/>
      <c r="BL20" s="681"/>
      <c r="BM20" s="681"/>
      <c r="BN20" s="682"/>
      <c r="BO20" s="713">
        <v>1.4</v>
      </c>
      <c r="BP20" s="713"/>
      <c r="BQ20" s="713"/>
      <c r="BR20" s="713"/>
      <c r="BS20" s="686" t="s">
        <v>126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5026113</v>
      </c>
      <c r="CS20" s="681"/>
      <c r="CT20" s="681"/>
      <c r="CU20" s="681"/>
      <c r="CV20" s="681"/>
      <c r="CW20" s="681"/>
      <c r="CX20" s="681"/>
      <c r="CY20" s="682"/>
      <c r="CZ20" s="713">
        <v>100</v>
      </c>
      <c r="DA20" s="713"/>
      <c r="DB20" s="713"/>
      <c r="DC20" s="713"/>
      <c r="DD20" s="686">
        <v>566815</v>
      </c>
      <c r="DE20" s="681"/>
      <c r="DF20" s="681"/>
      <c r="DG20" s="681"/>
      <c r="DH20" s="681"/>
      <c r="DI20" s="681"/>
      <c r="DJ20" s="681"/>
      <c r="DK20" s="681"/>
      <c r="DL20" s="681"/>
      <c r="DM20" s="681"/>
      <c r="DN20" s="681"/>
      <c r="DO20" s="681"/>
      <c r="DP20" s="682"/>
      <c r="DQ20" s="686">
        <v>3319405</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551</v>
      </c>
      <c r="S21" s="681"/>
      <c r="T21" s="681"/>
      <c r="U21" s="681"/>
      <c r="V21" s="681"/>
      <c r="W21" s="681"/>
      <c r="X21" s="681"/>
      <c r="Y21" s="682"/>
      <c r="Z21" s="713">
        <v>0</v>
      </c>
      <c r="AA21" s="713"/>
      <c r="AB21" s="713"/>
      <c r="AC21" s="713"/>
      <c r="AD21" s="714">
        <v>551</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8259</v>
      </c>
      <c r="BH21" s="681"/>
      <c r="BI21" s="681"/>
      <c r="BJ21" s="681"/>
      <c r="BK21" s="681"/>
      <c r="BL21" s="681"/>
      <c r="BM21" s="681"/>
      <c r="BN21" s="682"/>
      <c r="BO21" s="713">
        <v>1.4</v>
      </c>
      <c r="BP21" s="713"/>
      <c r="BQ21" s="713"/>
      <c r="BR21" s="713"/>
      <c r="BS21" s="686" t="s">
        <v>135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1832481</v>
      </c>
      <c r="S22" s="681"/>
      <c r="T22" s="681"/>
      <c r="U22" s="681"/>
      <c r="V22" s="681"/>
      <c r="W22" s="681"/>
      <c r="X22" s="681"/>
      <c r="Y22" s="682"/>
      <c r="Z22" s="713">
        <v>33.200000000000003</v>
      </c>
      <c r="AA22" s="713"/>
      <c r="AB22" s="713"/>
      <c r="AC22" s="713"/>
      <c r="AD22" s="714">
        <v>1634036</v>
      </c>
      <c r="AE22" s="714"/>
      <c r="AF22" s="714"/>
      <c r="AG22" s="714"/>
      <c r="AH22" s="714"/>
      <c r="AI22" s="714"/>
      <c r="AJ22" s="714"/>
      <c r="AK22" s="714"/>
      <c r="AL22" s="683">
        <v>67.3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135</v>
      </c>
      <c r="BP22" s="713"/>
      <c r="BQ22" s="713"/>
      <c r="BR22" s="713"/>
      <c r="BS22" s="686" t="s">
        <v>135</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1634036</v>
      </c>
      <c r="S23" s="681"/>
      <c r="T23" s="681"/>
      <c r="U23" s="681"/>
      <c r="V23" s="681"/>
      <c r="W23" s="681"/>
      <c r="X23" s="681"/>
      <c r="Y23" s="682"/>
      <c r="Z23" s="713">
        <v>29.6</v>
      </c>
      <c r="AA23" s="713"/>
      <c r="AB23" s="713"/>
      <c r="AC23" s="713"/>
      <c r="AD23" s="714">
        <v>1634036</v>
      </c>
      <c r="AE23" s="714"/>
      <c r="AF23" s="714"/>
      <c r="AG23" s="714"/>
      <c r="AH23" s="714"/>
      <c r="AI23" s="714"/>
      <c r="AJ23" s="714"/>
      <c r="AK23" s="714"/>
      <c r="AL23" s="683">
        <v>67.3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135</v>
      </c>
      <c r="BP23" s="713"/>
      <c r="BQ23" s="713"/>
      <c r="BR23" s="713"/>
      <c r="BS23" s="686" t="s">
        <v>126</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198436</v>
      </c>
      <c r="S24" s="681"/>
      <c r="T24" s="681"/>
      <c r="U24" s="681"/>
      <c r="V24" s="681"/>
      <c r="W24" s="681"/>
      <c r="X24" s="681"/>
      <c r="Y24" s="682"/>
      <c r="Z24" s="713">
        <v>3.6</v>
      </c>
      <c r="AA24" s="713"/>
      <c r="AB24" s="713"/>
      <c r="AC24" s="713"/>
      <c r="AD24" s="714" t="s">
        <v>126</v>
      </c>
      <c r="AE24" s="714"/>
      <c r="AF24" s="714"/>
      <c r="AG24" s="714"/>
      <c r="AH24" s="714"/>
      <c r="AI24" s="714"/>
      <c r="AJ24" s="714"/>
      <c r="AK24" s="714"/>
      <c r="AL24" s="683" t="s">
        <v>252</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135</v>
      </c>
      <c r="BH24" s="681"/>
      <c r="BI24" s="681"/>
      <c r="BJ24" s="681"/>
      <c r="BK24" s="681"/>
      <c r="BL24" s="681"/>
      <c r="BM24" s="681"/>
      <c r="BN24" s="682"/>
      <c r="BO24" s="713" t="s">
        <v>252</v>
      </c>
      <c r="BP24" s="713"/>
      <c r="BQ24" s="713"/>
      <c r="BR24" s="713"/>
      <c r="BS24" s="686" t="s">
        <v>126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1399966</v>
      </c>
      <c r="CS24" s="736"/>
      <c r="CT24" s="736"/>
      <c r="CU24" s="736"/>
      <c r="CV24" s="736"/>
      <c r="CW24" s="736"/>
      <c r="CX24" s="736"/>
      <c r="CY24" s="779"/>
      <c r="CZ24" s="780">
        <v>27.9</v>
      </c>
      <c r="DA24" s="751"/>
      <c r="DB24" s="751"/>
      <c r="DC24" s="783"/>
      <c r="DD24" s="778">
        <v>1223607</v>
      </c>
      <c r="DE24" s="736"/>
      <c r="DF24" s="736"/>
      <c r="DG24" s="736"/>
      <c r="DH24" s="736"/>
      <c r="DI24" s="736"/>
      <c r="DJ24" s="736"/>
      <c r="DK24" s="779"/>
      <c r="DL24" s="778">
        <v>1094093</v>
      </c>
      <c r="DM24" s="736"/>
      <c r="DN24" s="736"/>
      <c r="DO24" s="736"/>
      <c r="DP24" s="736"/>
      <c r="DQ24" s="736"/>
      <c r="DR24" s="736"/>
      <c r="DS24" s="736"/>
      <c r="DT24" s="736"/>
      <c r="DU24" s="736"/>
      <c r="DV24" s="779"/>
      <c r="DW24" s="780">
        <v>43.6</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9</v>
      </c>
      <c r="S25" s="681"/>
      <c r="T25" s="681"/>
      <c r="U25" s="681"/>
      <c r="V25" s="681"/>
      <c r="W25" s="681"/>
      <c r="X25" s="681"/>
      <c r="Y25" s="682"/>
      <c r="Z25" s="713">
        <v>0</v>
      </c>
      <c r="AA25" s="713"/>
      <c r="AB25" s="713"/>
      <c r="AC25" s="713"/>
      <c r="AD25" s="714" t="s">
        <v>126</v>
      </c>
      <c r="AE25" s="714"/>
      <c r="AF25" s="714"/>
      <c r="AG25" s="714"/>
      <c r="AH25" s="714"/>
      <c r="AI25" s="714"/>
      <c r="AJ25" s="714"/>
      <c r="AK25" s="714"/>
      <c r="AL25" s="683" t="s">
        <v>126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126</v>
      </c>
      <c r="BP25" s="713"/>
      <c r="BQ25" s="713"/>
      <c r="BR25" s="713"/>
      <c r="BS25" s="686" t="s">
        <v>135</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747737</v>
      </c>
      <c r="CS25" s="699"/>
      <c r="CT25" s="699"/>
      <c r="CU25" s="699"/>
      <c r="CV25" s="699"/>
      <c r="CW25" s="699"/>
      <c r="CX25" s="699"/>
      <c r="CY25" s="700"/>
      <c r="CZ25" s="683">
        <v>14.9</v>
      </c>
      <c r="DA25" s="701"/>
      <c r="DB25" s="701"/>
      <c r="DC25" s="702"/>
      <c r="DD25" s="686">
        <v>697221</v>
      </c>
      <c r="DE25" s="699"/>
      <c r="DF25" s="699"/>
      <c r="DG25" s="699"/>
      <c r="DH25" s="699"/>
      <c r="DI25" s="699"/>
      <c r="DJ25" s="699"/>
      <c r="DK25" s="700"/>
      <c r="DL25" s="686">
        <v>690762</v>
      </c>
      <c r="DM25" s="699"/>
      <c r="DN25" s="699"/>
      <c r="DO25" s="699"/>
      <c r="DP25" s="699"/>
      <c r="DQ25" s="699"/>
      <c r="DR25" s="699"/>
      <c r="DS25" s="699"/>
      <c r="DT25" s="699"/>
      <c r="DU25" s="699"/>
      <c r="DV25" s="700"/>
      <c r="DW25" s="683">
        <v>27.6</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2620704</v>
      </c>
      <c r="S26" s="681"/>
      <c r="T26" s="681"/>
      <c r="U26" s="681"/>
      <c r="V26" s="681"/>
      <c r="W26" s="681"/>
      <c r="X26" s="681"/>
      <c r="Y26" s="682"/>
      <c r="Z26" s="713">
        <v>47.5</v>
      </c>
      <c r="AA26" s="713"/>
      <c r="AB26" s="713"/>
      <c r="AC26" s="713"/>
      <c r="AD26" s="714">
        <v>2422259</v>
      </c>
      <c r="AE26" s="714"/>
      <c r="AF26" s="714"/>
      <c r="AG26" s="714"/>
      <c r="AH26" s="714"/>
      <c r="AI26" s="714"/>
      <c r="AJ26" s="714"/>
      <c r="AK26" s="714"/>
      <c r="AL26" s="683">
        <v>99.7</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135</v>
      </c>
      <c r="BH26" s="681"/>
      <c r="BI26" s="681"/>
      <c r="BJ26" s="681"/>
      <c r="BK26" s="681"/>
      <c r="BL26" s="681"/>
      <c r="BM26" s="681"/>
      <c r="BN26" s="682"/>
      <c r="BO26" s="713" t="s">
        <v>135</v>
      </c>
      <c r="BP26" s="713"/>
      <c r="BQ26" s="713"/>
      <c r="BR26" s="713"/>
      <c r="BS26" s="686" t="s">
        <v>126</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326277</v>
      </c>
      <c r="CS26" s="681"/>
      <c r="CT26" s="681"/>
      <c r="CU26" s="681"/>
      <c r="CV26" s="681"/>
      <c r="CW26" s="681"/>
      <c r="CX26" s="681"/>
      <c r="CY26" s="682"/>
      <c r="CZ26" s="683">
        <v>6.5</v>
      </c>
      <c r="DA26" s="701"/>
      <c r="DB26" s="701"/>
      <c r="DC26" s="702"/>
      <c r="DD26" s="686">
        <v>300732</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975</v>
      </c>
      <c r="S27" s="681"/>
      <c r="T27" s="681"/>
      <c r="U27" s="681"/>
      <c r="V27" s="681"/>
      <c r="W27" s="681"/>
      <c r="X27" s="681"/>
      <c r="Y27" s="682"/>
      <c r="Z27" s="713">
        <v>0</v>
      </c>
      <c r="AA27" s="713"/>
      <c r="AB27" s="713"/>
      <c r="AC27" s="713"/>
      <c r="AD27" s="714">
        <v>975</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582410</v>
      </c>
      <c r="BH27" s="681"/>
      <c r="BI27" s="681"/>
      <c r="BJ27" s="681"/>
      <c r="BK27" s="681"/>
      <c r="BL27" s="681"/>
      <c r="BM27" s="681"/>
      <c r="BN27" s="682"/>
      <c r="BO27" s="713">
        <v>100</v>
      </c>
      <c r="BP27" s="713"/>
      <c r="BQ27" s="713"/>
      <c r="BR27" s="713"/>
      <c r="BS27" s="686">
        <v>3104</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191492</v>
      </c>
      <c r="CS27" s="699"/>
      <c r="CT27" s="699"/>
      <c r="CU27" s="699"/>
      <c r="CV27" s="699"/>
      <c r="CW27" s="699"/>
      <c r="CX27" s="699"/>
      <c r="CY27" s="700"/>
      <c r="CZ27" s="683">
        <v>3.8</v>
      </c>
      <c r="DA27" s="701"/>
      <c r="DB27" s="701"/>
      <c r="DC27" s="702"/>
      <c r="DD27" s="686">
        <v>69011</v>
      </c>
      <c r="DE27" s="699"/>
      <c r="DF27" s="699"/>
      <c r="DG27" s="699"/>
      <c r="DH27" s="699"/>
      <c r="DI27" s="699"/>
      <c r="DJ27" s="699"/>
      <c r="DK27" s="700"/>
      <c r="DL27" s="686">
        <v>59856</v>
      </c>
      <c r="DM27" s="699"/>
      <c r="DN27" s="699"/>
      <c r="DO27" s="699"/>
      <c r="DP27" s="699"/>
      <c r="DQ27" s="699"/>
      <c r="DR27" s="699"/>
      <c r="DS27" s="699"/>
      <c r="DT27" s="699"/>
      <c r="DU27" s="699"/>
      <c r="DV27" s="700"/>
      <c r="DW27" s="683">
        <v>2.4</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27113</v>
      </c>
      <c r="S28" s="681"/>
      <c r="T28" s="681"/>
      <c r="U28" s="681"/>
      <c r="V28" s="681"/>
      <c r="W28" s="681"/>
      <c r="X28" s="681"/>
      <c r="Y28" s="682"/>
      <c r="Z28" s="713">
        <v>0.5</v>
      </c>
      <c r="AA28" s="713"/>
      <c r="AB28" s="713"/>
      <c r="AC28" s="713"/>
      <c r="AD28" s="714" t="s">
        <v>135</v>
      </c>
      <c r="AE28" s="714"/>
      <c r="AF28" s="714"/>
      <c r="AG28" s="714"/>
      <c r="AH28" s="714"/>
      <c r="AI28" s="714"/>
      <c r="AJ28" s="714"/>
      <c r="AK28" s="714"/>
      <c r="AL28" s="683" t="s">
        <v>135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460737</v>
      </c>
      <c r="CS28" s="681"/>
      <c r="CT28" s="681"/>
      <c r="CU28" s="681"/>
      <c r="CV28" s="681"/>
      <c r="CW28" s="681"/>
      <c r="CX28" s="681"/>
      <c r="CY28" s="682"/>
      <c r="CZ28" s="683">
        <v>9.1999999999999993</v>
      </c>
      <c r="DA28" s="701"/>
      <c r="DB28" s="701"/>
      <c r="DC28" s="702"/>
      <c r="DD28" s="686">
        <v>457375</v>
      </c>
      <c r="DE28" s="681"/>
      <c r="DF28" s="681"/>
      <c r="DG28" s="681"/>
      <c r="DH28" s="681"/>
      <c r="DI28" s="681"/>
      <c r="DJ28" s="681"/>
      <c r="DK28" s="682"/>
      <c r="DL28" s="686">
        <v>343475</v>
      </c>
      <c r="DM28" s="681"/>
      <c r="DN28" s="681"/>
      <c r="DO28" s="681"/>
      <c r="DP28" s="681"/>
      <c r="DQ28" s="681"/>
      <c r="DR28" s="681"/>
      <c r="DS28" s="681"/>
      <c r="DT28" s="681"/>
      <c r="DU28" s="681"/>
      <c r="DV28" s="682"/>
      <c r="DW28" s="683">
        <v>13.7</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110166</v>
      </c>
      <c r="S29" s="681"/>
      <c r="T29" s="681"/>
      <c r="U29" s="681"/>
      <c r="V29" s="681"/>
      <c r="W29" s="681"/>
      <c r="X29" s="681"/>
      <c r="Y29" s="682"/>
      <c r="Z29" s="713">
        <v>2</v>
      </c>
      <c r="AA29" s="713"/>
      <c r="AB29" s="713"/>
      <c r="AC29" s="713"/>
      <c r="AD29" s="714">
        <v>1546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460737</v>
      </c>
      <c r="CS29" s="699"/>
      <c r="CT29" s="699"/>
      <c r="CU29" s="699"/>
      <c r="CV29" s="699"/>
      <c r="CW29" s="699"/>
      <c r="CX29" s="699"/>
      <c r="CY29" s="700"/>
      <c r="CZ29" s="683">
        <v>9.1999999999999993</v>
      </c>
      <c r="DA29" s="701"/>
      <c r="DB29" s="701"/>
      <c r="DC29" s="702"/>
      <c r="DD29" s="686">
        <v>457375</v>
      </c>
      <c r="DE29" s="699"/>
      <c r="DF29" s="699"/>
      <c r="DG29" s="699"/>
      <c r="DH29" s="699"/>
      <c r="DI29" s="699"/>
      <c r="DJ29" s="699"/>
      <c r="DK29" s="700"/>
      <c r="DL29" s="686">
        <v>343475</v>
      </c>
      <c r="DM29" s="699"/>
      <c r="DN29" s="699"/>
      <c r="DO29" s="699"/>
      <c r="DP29" s="699"/>
      <c r="DQ29" s="699"/>
      <c r="DR29" s="699"/>
      <c r="DS29" s="699"/>
      <c r="DT29" s="699"/>
      <c r="DU29" s="699"/>
      <c r="DV29" s="700"/>
      <c r="DW29" s="683">
        <v>13.7</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9844</v>
      </c>
      <c r="S30" s="681"/>
      <c r="T30" s="681"/>
      <c r="U30" s="681"/>
      <c r="V30" s="681"/>
      <c r="W30" s="681"/>
      <c r="X30" s="681"/>
      <c r="Y30" s="682"/>
      <c r="Z30" s="713">
        <v>0.2</v>
      </c>
      <c r="AA30" s="713"/>
      <c r="AB30" s="713"/>
      <c r="AC30" s="713"/>
      <c r="AD30" s="714" t="s">
        <v>135</v>
      </c>
      <c r="AE30" s="714"/>
      <c r="AF30" s="714"/>
      <c r="AG30" s="714"/>
      <c r="AH30" s="714"/>
      <c r="AI30" s="714"/>
      <c r="AJ30" s="714"/>
      <c r="AK30" s="714"/>
      <c r="AL30" s="683" t="s">
        <v>126</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447629</v>
      </c>
      <c r="CS30" s="681"/>
      <c r="CT30" s="681"/>
      <c r="CU30" s="681"/>
      <c r="CV30" s="681"/>
      <c r="CW30" s="681"/>
      <c r="CX30" s="681"/>
      <c r="CY30" s="682"/>
      <c r="CZ30" s="683">
        <v>8.9</v>
      </c>
      <c r="DA30" s="701"/>
      <c r="DB30" s="701"/>
      <c r="DC30" s="702"/>
      <c r="DD30" s="686">
        <v>444284</v>
      </c>
      <c r="DE30" s="681"/>
      <c r="DF30" s="681"/>
      <c r="DG30" s="681"/>
      <c r="DH30" s="681"/>
      <c r="DI30" s="681"/>
      <c r="DJ30" s="681"/>
      <c r="DK30" s="682"/>
      <c r="DL30" s="686">
        <v>330384</v>
      </c>
      <c r="DM30" s="681"/>
      <c r="DN30" s="681"/>
      <c r="DO30" s="681"/>
      <c r="DP30" s="681"/>
      <c r="DQ30" s="681"/>
      <c r="DR30" s="681"/>
      <c r="DS30" s="681"/>
      <c r="DT30" s="681"/>
      <c r="DU30" s="681"/>
      <c r="DV30" s="682"/>
      <c r="DW30" s="683">
        <v>13.2</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1019540</v>
      </c>
      <c r="S31" s="681"/>
      <c r="T31" s="681"/>
      <c r="U31" s="681"/>
      <c r="V31" s="681"/>
      <c r="W31" s="681"/>
      <c r="X31" s="681"/>
      <c r="Y31" s="682"/>
      <c r="Z31" s="713">
        <v>18.5</v>
      </c>
      <c r="AA31" s="713"/>
      <c r="AB31" s="713"/>
      <c r="AC31" s="713"/>
      <c r="AD31" s="714" t="s">
        <v>252</v>
      </c>
      <c r="AE31" s="714"/>
      <c r="AF31" s="714"/>
      <c r="AG31" s="714"/>
      <c r="AH31" s="714"/>
      <c r="AI31" s="714"/>
      <c r="AJ31" s="714"/>
      <c r="AK31" s="714"/>
      <c r="AL31" s="683" t="s">
        <v>126</v>
      </c>
      <c r="AM31" s="684"/>
      <c r="AN31" s="684"/>
      <c r="AO31" s="715"/>
      <c r="AP31" s="756" t="s">
        <v>310</v>
      </c>
      <c r="AQ31" s="757"/>
      <c r="AR31" s="757"/>
      <c r="AS31" s="757"/>
      <c r="AT31" s="762" t="s">
        <v>311</v>
      </c>
      <c r="AU31" s="230"/>
      <c r="AV31" s="230"/>
      <c r="AW31" s="230"/>
      <c r="AX31" s="746" t="s">
        <v>186</v>
      </c>
      <c r="AY31" s="747"/>
      <c r="AZ31" s="747"/>
      <c r="BA31" s="747"/>
      <c r="BB31" s="747"/>
      <c r="BC31" s="747"/>
      <c r="BD31" s="747"/>
      <c r="BE31" s="747"/>
      <c r="BF31" s="748"/>
      <c r="BG31" s="749">
        <v>99.1</v>
      </c>
      <c r="BH31" s="750"/>
      <c r="BI31" s="750"/>
      <c r="BJ31" s="750"/>
      <c r="BK31" s="750"/>
      <c r="BL31" s="750"/>
      <c r="BM31" s="751">
        <v>94.4</v>
      </c>
      <c r="BN31" s="750"/>
      <c r="BO31" s="750"/>
      <c r="BP31" s="750"/>
      <c r="BQ31" s="752"/>
      <c r="BR31" s="749">
        <v>98.9</v>
      </c>
      <c r="BS31" s="750"/>
      <c r="BT31" s="750"/>
      <c r="BU31" s="750"/>
      <c r="BV31" s="750"/>
      <c r="BW31" s="750"/>
      <c r="BX31" s="751">
        <v>94.2</v>
      </c>
      <c r="BY31" s="750"/>
      <c r="BZ31" s="750"/>
      <c r="CA31" s="750"/>
      <c r="CB31" s="752"/>
      <c r="CD31" s="767"/>
      <c r="CE31" s="768"/>
      <c r="CF31" s="719" t="s">
        <v>312</v>
      </c>
      <c r="CG31" s="720"/>
      <c r="CH31" s="720"/>
      <c r="CI31" s="720"/>
      <c r="CJ31" s="720"/>
      <c r="CK31" s="720"/>
      <c r="CL31" s="720"/>
      <c r="CM31" s="720"/>
      <c r="CN31" s="720"/>
      <c r="CO31" s="720"/>
      <c r="CP31" s="720"/>
      <c r="CQ31" s="721"/>
      <c r="CR31" s="680">
        <v>13108</v>
      </c>
      <c r="CS31" s="699"/>
      <c r="CT31" s="699"/>
      <c r="CU31" s="699"/>
      <c r="CV31" s="699"/>
      <c r="CW31" s="699"/>
      <c r="CX31" s="699"/>
      <c r="CY31" s="700"/>
      <c r="CZ31" s="683">
        <v>0.3</v>
      </c>
      <c r="DA31" s="701"/>
      <c r="DB31" s="701"/>
      <c r="DC31" s="702"/>
      <c r="DD31" s="686">
        <v>13091</v>
      </c>
      <c r="DE31" s="699"/>
      <c r="DF31" s="699"/>
      <c r="DG31" s="699"/>
      <c r="DH31" s="699"/>
      <c r="DI31" s="699"/>
      <c r="DJ31" s="699"/>
      <c r="DK31" s="700"/>
      <c r="DL31" s="686">
        <v>13091</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135</v>
      </c>
      <c r="AE32" s="714"/>
      <c r="AF32" s="714"/>
      <c r="AG32" s="714"/>
      <c r="AH32" s="714"/>
      <c r="AI32" s="714"/>
      <c r="AJ32" s="714"/>
      <c r="AK32" s="714"/>
      <c r="AL32" s="683" t="s">
        <v>135</v>
      </c>
      <c r="AM32" s="684"/>
      <c r="AN32" s="684"/>
      <c r="AO32" s="715"/>
      <c r="AP32" s="758"/>
      <c r="AQ32" s="759"/>
      <c r="AR32" s="759"/>
      <c r="AS32" s="759"/>
      <c r="AT32" s="763"/>
      <c r="AU32" s="229" t="s">
        <v>314</v>
      </c>
      <c r="AV32" s="229"/>
      <c r="AW32" s="229"/>
      <c r="AX32" s="677" t="s">
        <v>315</v>
      </c>
      <c r="AY32" s="678"/>
      <c r="AZ32" s="678"/>
      <c r="BA32" s="678"/>
      <c r="BB32" s="678"/>
      <c r="BC32" s="678"/>
      <c r="BD32" s="678"/>
      <c r="BE32" s="678"/>
      <c r="BF32" s="679"/>
      <c r="BG32" s="753">
        <v>99.1</v>
      </c>
      <c r="BH32" s="699"/>
      <c r="BI32" s="699"/>
      <c r="BJ32" s="699"/>
      <c r="BK32" s="699"/>
      <c r="BL32" s="699"/>
      <c r="BM32" s="684">
        <v>96.2</v>
      </c>
      <c r="BN32" s="745"/>
      <c r="BO32" s="745"/>
      <c r="BP32" s="745"/>
      <c r="BQ32" s="726"/>
      <c r="BR32" s="753">
        <v>99.1</v>
      </c>
      <c r="BS32" s="699"/>
      <c r="BT32" s="699"/>
      <c r="BU32" s="699"/>
      <c r="BV32" s="699"/>
      <c r="BW32" s="699"/>
      <c r="BX32" s="684">
        <v>96.5</v>
      </c>
      <c r="BY32" s="745"/>
      <c r="BZ32" s="745"/>
      <c r="CA32" s="745"/>
      <c r="CB32" s="726"/>
      <c r="CD32" s="769"/>
      <c r="CE32" s="770"/>
      <c r="CF32" s="719" t="s">
        <v>316</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135</v>
      </c>
      <c r="DA32" s="701"/>
      <c r="DB32" s="701"/>
      <c r="DC32" s="702"/>
      <c r="DD32" s="686" t="s">
        <v>252</v>
      </c>
      <c r="DE32" s="681"/>
      <c r="DF32" s="681"/>
      <c r="DG32" s="681"/>
      <c r="DH32" s="681"/>
      <c r="DI32" s="681"/>
      <c r="DJ32" s="681"/>
      <c r="DK32" s="682"/>
      <c r="DL32" s="686" t="s">
        <v>252</v>
      </c>
      <c r="DM32" s="681"/>
      <c r="DN32" s="681"/>
      <c r="DO32" s="681"/>
      <c r="DP32" s="681"/>
      <c r="DQ32" s="681"/>
      <c r="DR32" s="681"/>
      <c r="DS32" s="681"/>
      <c r="DT32" s="681"/>
      <c r="DU32" s="681"/>
      <c r="DV32" s="682"/>
      <c r="DW32" s="683" t="s">
        <v>126</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353522</v>
      </c>
      <c r="S33" s="681"/>
      <c r="T33" s="681"/>
      <c r="U33" s="681"/>
      <c r="V33" s="681"/>
      <c r="W33" s="681"/>
      <c r="X33" s="681"/>
      <c r="Y33" s="682"/>
      <c r="Z33" s="713">
        <v>6.4</v>
      </c>
      <c r="AA33" s="713"/>
      <c r="AB33" s="713"/>
      <c r="AC33" s="713"/>
      <c r="AD33" s="714" t="s">
        <v>126</v>
      </c>
      <c r="AE33" s="714"/>
      <c r="AF33" s="714"/>
      <c r="AG33" s="714"/>
      <c r="AH33" s="714"/>
      <c r="AI33" s="714"/>
      <c r="AJ33" s="714"/>
      <c r="AK33" s="714"/>
      <c r="AL33" s="683" t="s">
        <v>135</v>
      </c>
      <c r="AM33" s="684"/>
      <c r="AN33" s="684"/>
      <c r="AO33" s="715"/>
      <c r="AP33" s="760"/>
      <c r="AQ33" s="761"/>
      <c r="AR33" s="761"/>
      <c r="AS33" s="761"/>
      <c r="AT33" s="764"/>
      <c r="AU33" s="231"/>
      <c r="AV33" s="231"/>
      <c r="AW33" s="231"/>
      <c r="AX33" s="661" t="s">
        <v>318</v>
      </c>
      <c r="AY33" s="662"/>
      <c r="AZ33" s="662"/>
      <c r="BA33" s="662"/>
      <c r="BB33" s="662"/>
      <c r="BC33" s="662"/>
      <c r="BD33" s="662"/>
      <c r="BE33" s="662"/>
      <c r="BF33" s="663"/>
      <c r="BG33" s="744">
        <v>99</v>
      </c>
      <c r="BH33" s="665"/>
      <c r="BI33" s="665"/>
      <c r="BJ33" s="665"/>
      <c r="BK33" s="665"/>
      <c r="BL33" s="665"/>
      <c r="BM33" s="707">
        <v>92.1</v>
      </c>
      <c r="BN33" s="665"/>
      <c r="BO33" s="665"/>
      <c r="BP33" s="665"/>
      <c r="BQ33" s="709"/>
      <c r="BR33" s="744">
        <v>98.4</v>
      </c>
      <c r="BS33" s="665"/>
      <c r="BT33" s="665"/>
      <c r="BU33" s="665"/>
      <c r="BV33" s="665"/>
      <c r="BW33" s="665"/>
      <c r="BX33" s="707">
        <v>91</v>
      </c>
      <c r="BY33" s="665"/>
      <c r="BZ33" s="665"/>
      <c r="CA33" s="665"/>
      <c r="CB33" s="709"/>
      <c r="CD33" s="719" t="s">
        <v>319</v>
      </c>
      <c r="CE33" s="720"/>
      <c r="CF33" s="720"/>
      <c r="CG33" s="720"/>
      <c r="CH33" s="720"/>
      <c r="CI33" s="720"/>
      <c r="CJ33" s="720"/>
      <c r="CK33" s="720"/>
      <c r="CL33" s="720"/>
      <c r="CM33" s="720"/>
      <c r="CN33" s="720"/>
      <c r="CO33" s="720"/>
      <c r="CP33" s="720"/>
      <c r="CQ33" s="721"/>
      <c r="CR33" s="680">
        <v>2681481</v>
      </c>
      <c r="CS33" s="699"/>
      <c r="CT33" s="699"/>
      <c r="CU33" s="699"/>
      <c r="CV33" s="699"/>
      <c r="CW33" s="699"/>
      <c r="CX33" s="699"/>
      <c r="CY33" s="700"/>
      <c r="CZ33" s="683">
        <v>53.4</v>
      </c>
      <c r="DA33" s="701"/>
      <c r="DB33" s="701"/>
      <c r="DC33" s="702"/>
      <c r="DD33" s="686">
        <v>1733746</v>
      </c>
      <c r="DE33" s="699"/>
      <c r="DF33" s="699"/>
      <c r="DG33" s="699"/>
      <c r="DH33" s="699"/>
      <c r="DI33" s="699"/>
      <c r="DJ33" s="699"/>
      <c r="DK33" s="700"/>
      <c r="DL33" s="686">
        <v>939547</v>
      </c>
      <c r="DM33" s="699"/>
      <c r="DN33" s="699"/>
      <c r="DO33" s="699"/>
      <c r="DP33" s="699"/>
      <c r="DQ33" s="699"/>
      <c r="DR33" s="699"/>
      <c r="DS33" s="699"/>
      <c r="DT33" s="699"/>
      <c r="DU33" s="699"/>
      <c r="DV33" s="700"/>
      <c r="DW33" s="683">
        <v>37.5</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41551</v>
      </c>
      <c r="S34" s="681"/>
      <c r="T34" s="681"/>
      <c r="U34" s="681"/>
      <c r="V34" s="681"/>
      <c r="W34" s="681"/>
      <c r="X34" s="681"/>
      <c r="Y34" s="682"/>
      <c r="Z34" s="713">
        <v>0.8</v>
      </c>
      <c r="AA34" s="713"/>
      <c r="AB34" s="713"/>
      <c r="AC34" s="713"/>
      <c r="AD34" s="714">
        <v>392</v>
      </c>
      <c r="AE34" s="714"/>
      <c r="AF34" s="714"/>
      <c r="AG34" s="714"/>
      <c r="AH34" s="714"/>
      <c r="AI34" s="714"/>
      <c r="AJ34" s="714"/>
      <c r="AK34" s="714"/>
      <c r="AL34" s="683">
        <v>0</v>
      </c>
      <c r="AM34" s="684"/>
      <c r="AN34" s="684"/>
      <c r="AO34" s="715"/>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9" t="s">
        <v>321</v>
      </c>
      <c r="CE34" s="720"/>
      <c r="CF34" s="720"/>
      <c r="CG34" s="720"/>
      <c r="CH34" s="720"/>
      <c r="CI34" s="720"/>
      <c r="CJ34" s="720"/>
      <c r="CK34" s="720"/>
      <c r="CL34" s="720"/>
      <c r="CM34" s="720"/>
      <c r="CN34" s="720"/>
      <c r="CO34" s="720"/>
      <c r="CP34" s="720"/>
      <c r="CQ34" s="721"/>
      <c r="CR34" s="680">
        <v>808952</v>
      </c>
      <c r="CS34" s="681"/>
      <c r="CT34" s="681"/>
      <c r="CU34" s="681"/>
      <c r="CV34" s="681"/>
      <c r="CW34" s="681"/>
      <c r="CX34" s="681"/>
      <c r="CY34" s="682"/>
      <c r="CZ34" s="683">
        <v>16.100000000000001</v>
      </c>
      <c r="DA34" s="701"/>
      <c r="DB34" s="701"/>
      <c r="DC34" s="702"/>
      <c r="DD34" s="686">
        <v>528640</v>
      </c>
      <c r="DE34" s="681"/>
      <c r="DF34" s="681"/>
      <c r="DG34" s="681"/>
      <c r="DH34" s="681"/>
      <c r="DI34" s="681"/>
      <c r="DJ34" s="681"/>
      <c r="DK34" s="682"/>
      <c r="DL34" s="686">
        <v>322568</v>
      </c>
      <c r="DM34" s="681"/>
      <c r="DN34" s="681"/>
      <c r="DO34" s="681"/>
      <c r="DP34" s="681"/>
      <c r="DQ34" s="681"/>
      <c r="DR34" s="681"/>
      <c r="DS34" s="681"/>
      <c r="DT34" s="681"/>
      <c r="DU34" s="681"/>
      <c r="DV34" s="682"/>
      <c r="DW34" s="683">
        <v>12.9</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14095</v>
      </c>
      <c r="S35" s="681"/>
      <c r="T35" s="681"/>
      <c r="U35" s="681"/>
      <c r="V35" s="681"/>
      <c r="W35" s="681"/>
      <c r="X35" s="681"/>
      <c r="Y35" s="682"/>
      <c r="Z35" s="713">
        <v>0.3</v>
      </c>
      <c r="AA35" s="713"/>
      <c r="AB35" s="713"/>
      <c r="AC35" s="713"/>
      <c r="AD35" s="714" t="s">
        <v>135</v>
      </c>
      <c r="AE35" s="714"/>
      <c r="AF35" s="714"/>
      <c r="AG35" s="714"/>
      <c r="AH35" s="714"/>
      <c r="AI35" s="714"/>
      <c r="AJ35" s="714"/>
      <c r="AK35" s="714"/>
      <c r="AL35" s="683" t="s">
        <v>126</v>
      </c>
      <c r="AM35" s="684"/>
      <c r="AN35" s="684"/>
      <c r="AO35" s="715"/>
      <c r="AP35" s="234"/>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88692</v>
      </c>
      <c r="CS35" s="699"/>
      <c r="CT35" s="699"/>
      <c r="CU35" s="699"/>
      <c r="CV35" s="699"/>
      <c r="CW35" s="699"/>
      <c r="CX35" s="699"/>
      <c r="CY35" s="700"/>
      <c r="CZ35" s="683">
        <v>1.8</v>
      </c>
      <c r="DA35" s="701"/>
      <c r="DB35" s="701"/>
      <c r="DC35" s="702"/>
      <c r="DD35" s="686">
        <v>76799</v>
      </c>
      <c r="DE35" s="699"/>
      <c r="DF35" s="699"/>
      <c r="DG35" s="699"/>
      <c r="DH35" s="699"/>
      <c r="DI35" s="699"/>
      <c r="DJ35" s="699"/>
      <c r="DK35" s="700"/>
      <c r="DL35" s="686">
        <v>46342</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395074</v>
      </c>
      <c r="S36" s="681"/>
      <c r="T36" s="681"/>
      <c r="U36" s="681"/>
      <c r="V36" s="681"/>
      <c r="W36" s="681"/>
      <c r="X36" s="681"/>
      <c r="Y36" s="682"/>
      <c r="Z36" s="713">
        <v>7.2</v>
      </c>
      <c r="AA36" s="713"/>
      <c r="AB36" s="713"/>
      <c r="AC36" s="713"/>
      <c r="AD36" s="714" t="s">
        <v>135</v>
      </c>
      <c r="AE36" s="714"/>
      <c r="AF36" s="714"/>
      <c r="AG36" s="714"/>
      <c r="AH36" s="714"/>
      <c r="AI36" s="714"/>
      <c r="AJ36" s="714"/>
      <c r="AK36" s="714"/>
      <c r="AL36" s="683" t="s">
        <v>126</v>
      </c>
      <c r="AM36" s="684"/>
      <c r="AN36" s="684"/>
      <c r="AO36" s="715"/>
      <c r="AP36" s="234"/>
      <c r="AQ36" s="732" t="s">
        <v>327</v>
      </c>
      <c r="AR36" s="733"/>
      <c r="AS36" s="733"/>
      <c r="AT36" s="733"/>
      <c r="AU36" s="733"/>
      <c r="AV36" s="733"/>
      <c r="AW36" s="733"/>
      <c r="AX36" s="733"/>
      <c r="AY36" s="734"/>
      <c r="AZ36" s="735">
        <v>318516</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27730</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1157870</v>
      </c>
      <c r="CS36" s="681"/>
      <c r="CT36" s="681"/>
      <c r="CU36" s="681"/>
      <c r="CV36" s="681"/>
      <c r="CW36" s="681"/>
      <c r="CX36" s="681"/>
      <c r="CY36" s="682"/>
      <c r="CZ36" s="683">
        <v>23</v>
      </c>
      <c r="DA36" s="701"/>
      <c r="DB36" s="701"/>
      <c r="DC36" s="702"/>
      <c r="DD36" s="686">
        <v>600296</v>
      </c>
      <c r="DE36" s="681"/>
      <c r="DF36" s="681"/>
      <c r="DG36" s="681"/>
      <c r="DH36" s="681"/>
      <c r="DI36" s="681"/>
      <c r="DJ36" s="681"/>
      <c r="DK36" s="682"/>
      <c r="DL36" s="686">
        <v>315867</v>
      </c>
      <c r="DM36" s="681"/>
      <c r="DN36" s="681"/>
      <c r="DO36" s="681"/>
      <c r="DP36" s="681"/>
      <c r="DQ36" s="681"/>
      <c r="DR36" s="681"/>
      <c r="DS36" s="681"/>
      <c r="DT36" s="681"/>
      <c r="DU36" s="681"/>
      <c r="DV36" s="682"/>
      <c r="DW36" s="683">
        <v>12.6</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471555</v>
      </c>
      <c r="S37" s="681"/>
      <c r="T37" s="681"/>
      <c r="U37" s="681"/>
      <c r="V37" s="681"/>
      <c r="W37" s="681"/>
      <c r="X37" s="681"/>
      <c r="Y37" s="682"/>
      <c r="Z37" s="713">
        <v>8.5</v>
      </c>
      <c r="AA37" s="713"/>
      <c r="AB37" s="713"/>
      <c r="AC37" s="713"/>
      <c r="AD37" s="714" t="s">
        <v>126</v>
      </c>
      <c r="AE37" s="714"/>
      <c r="AF37" s="714"/>
      <c r="AG37" s="714"/>
      <c r="AH37" s="714"/>
      <c r="AI37" s="714"/>
      <c r="AJ37" s="714"/>
      <c r="AK37" s="714"/>
      <c r="AL37" s="683" t="s">
        <v>252</v>
      </c>
      <c r="AM37" s="684"/>
      <c r="AN37" s="684"/>
      <c r="AO37" s="715"/>
      <c r="AQ37" s="723" t="s">
        <v>331</v>
      </c>
      <c r="AR37" s="724"/>
      <c r="AS37" s="724"/>
      <c r="AT37" s="724"/>
      <c r="AU37" s="724"/>
      <c r="AV37" s="724"/>
      <c r="AW37" s="724"/>
      <c r="AX37" s="724"/>
      <c r="AY37" s="725"/>
      <c r="AZ37" s="680">
        <v>78661</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27730</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257683</v>
      </c>
      <c r="CS37" s="699"/>
      <c r="CT37" s="699"/>
      <c r="CU37" s="699"/>
      <c r="CV37" s="699"/>
      <c r="CW37" s="699"/>
      <c r="CX37" s="699"/>
      <c r="CY37" s="700"/>
      <c r="CZ37" s="683">
        <v>5.0999999999999996</v>
      </c>
      <c r="DA37" s="701"/>
      <c r="DB37" s="701"/>
      <c r="DC37" s="702"/>
      <c r="DD37" s="686">
        <v>239162</v>
      </c>
      <c r="DE37" s="699"/>
      <c r="DF37" s="699"/>
      <c r="DG37" s="699"/>
      <c r="DH37" s="699"/>
      <c r="DI37" s="699"/>
      <c r="DJ37" s="699"/>
      <c r="DK37" s="700"/>
      <c r="DL37" s="686">
        <v>230904</v>
      </c>
      <c r="DM37" s="699"/>
      <c r="DN37" s="699"/>
      <c r="DO37" s="699"/>
      <c r="DP37" s="699"/>
      <c r="DQ37" s="699"/>
      <c r="DR37" s="699"/>
      <c r="DS37" s="699"/>
      <c r="DT37" s="699"/>
      <c r="DU37" s="699"/>
      <c r="DV37" s="700"/>
      <c r="DW37" s="683">
        <v>9.1999999999999993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136805</v>
      </c>
      <c r="S38" s="681"/>
      <c r="T38" s="681"/>
      <c r="U38" s="681"/>
      <c r="V38" s="681"/>
      <c r="W38" s="681"/>
      <c r="X38" s="681"/>
      <c r="Y38" s="682"/>
      <c r="Z38" s="713">
        <v>2.5</v>
      </c>
      <c r="AA38" s="713"/>
      <c r="AB38" s="713"/>
      <c r="AC38" s="713"/>
      <c r="AD38" s="714">
        <v>4584</v>
      </c>
      <c r="AE38" s="714"/>
      <c r="AF38" s="714"/>
      <c r="AG38" s="714"/>
      <c r="AH38" s="714"/>
      <c r="AI38" s="714"/>
      <c r="AJ38" s="714"/>
      <c r="AK38" s="714"/>
      <c r="AL38" s="683">
        <v>0.2</v>
      </c>
      <c r="AM38" s="684"/>
      <c r="AN38" s="684"/>
      <c r="AO38" s="715"/>
      <c r="AQ38" s="723" t="s">
        <v>335</v>
      </c>
      <c r="AR38" s="724"/>
      <c r="AS38" s="724"/>
      <c r="AT38" s="724"/>
      <c r="AU38" s="724"/>
      <c r="AV38" s="724"/>
      <c r="AW38" s="724"/>
      <c r="AX38" s="724"/>
      <c r="AY38" s="725"/>
      <c r="AZ38" s="680">
        <v>11235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747</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228620</v>
      </c>
      <c r="CS38" s="681"/>
      <c r="CT38" s="681"/>
      <c r="CU38" s="681"/>
      <c r="CV38" s="681"/>
      <c r="CW38" s="681"/>
      <c r="CX38" s="681"/>
      <c r="CY38" s="682"/>
      <c r="CZ38" s="683">
        <v>4.5</v>
      </c>
      <c r="DA38" s="701"/>
      <c r="DB38" s="701"/>
      <c r="DC38" s="702"/>
      <c r="DD38" s="686">
        <v>190978</v>
      </c>
      <c r="DE38" s="681"/>
      <c r="DF38" s="681"/>
      <c r="DG38" s="681"/>
      <c r="DH38" s="681"/>
      <c r="DI38" s="681"/>
      <c r="DJ38" s="681"/>
      <c r="DK38" s="682"/>
      <c r="DL38" s="686">
        <v>185313</v>
      </c>
      <c r="DM38" s="681"/>
      <c r="DN38" s="681"/>
      <c r="DO38" s="681"/>
      <c r="DP38" s="681"/>
      <c r="DQ38" s="681"/>
      <c r="DR38" s="681"/>
      <c r="DS38" s="681"/>
      <c r="DT38" s="681"/>
      <c r="DU38" s="681"/>
      <c r="DV38" s="682"/>
      <c r="DW38" s="683">
        <v>7.4</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317834</v>
      </c>
      <c r="S39" s="681"/>
      <c r="T39" s="681"/>
      <c r="U39" s="681"/>
      <c r="V39" s="681"/>
      <c r="W39" s="681"/>
      <c r="X39" s="681"/>
      <c r="Y39" s="682"/>
      <c r="Z39" s="713">
        <v>5.8</v>
      </c>
      <c r="AA39" s="713"/>
      <c r="AB39" s="713"/>
      <c r="AC39" s="713"/>
      <c r="AD39" s="714" t="s">
        <v>135</v>
      </c>
      <c r="AE39" s="714"/>
      <c r="AF39" s="714"/>
      <c r="AG39" s="714"/>
      <c r="AH39" s="714"/>
      <c r="AI39" s="714"/>
      <c r="AJ39" s="714"/>
      <c r="AK39" s="714"/>
      <c r="AL39" s="683" t="s">
        <v>135</v>
      </c>
      <c r="AM39" s="684"/>
      <c r="AN39" s="684"/>
      <c r="AO39" s="715"/>
      <c r="AQ39" s="723" t="s">
        <v>339</v>
      </c>
      <c r="AR39" s="724"/>
      <c r="AS39" s="724"/>
      <c r="AT39" s="724"/>
      <c r="AU39" s="724"/>
      <c r="AV39" s="724"/>
      <c r="AW39" s="724"/>
      <c r="AX39" s="724"/>
      <c r="AY39" s="725"/>
      <c r="AZ39" s="680">
        <v>2719</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1192</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282890</v>
      </c>
      <c r="CS39" s="699"/>
      <c r="CT39" s="699"/>
      <c r="CU39" s="699"/>
      <c r="CV39" s="699"/>
      <c r="CW39" s="699"/>
      <c r="CX39" s="699"/>
      <c r="CY39" s="700"/>
      <c r="CZ39" s="683">
        <v>5.6</v>
      </c>
      <c r="DA39" s="701"/>
      <c r="DB39" s="701"/>
      <c r="DC39" s="702"/>
      <c r="DD39" s="686">
        <v>267576</v>
      </c>
      <c r="DE39" s="699"/>
      <c r="DF39" s="699"/>
      <c r="DG39" s="699"/>
      <c r="DH39" s="699"/>
      <c r="DI39" s="699"/>
      <c r="DJ39" s="699"/>
      <c r="DK39" s="700"/>
      <c r="DL39" s="686" t="s">
        <v>135</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v>3500</v>
      </c>
      <c r="S40" s="681"/>
      <c r="T40" s="681"/>
      <c r="U40" s="681"/>
      <c r="V40" s="681"/>
      <c r="W40" s="681"/>
      <c r="X40" s="681"/>
      <c r="Y40" s="682"/>
      <c r="Z40" s="713">
        <v>0.1</v>
      </c>
      <c r="AA40" s="713"/>
      <c r="AB40" s="713"/>
      <c r="AC40" s="713"/>
      <c r="AD40" s="714" t="s">
        <v>126</v>
      </c>
      <c r="AE40" s="714"/>
      <c r="AF40" s="714"/>
      <c r="AG40" s="714"/>
      <c r="AH40" s="714"/>
      <c r="AI40" s="714"/>
      <c r="AJ40" s="714"/>
      <c r="AK40" s="714"/>
      <c r="AL40" s="683" t="s">
        <v>126</v>
      </c>
      <c r="AM40" s="684"/>
      <c r="AN40" s="684"/>
      <c r="AO40" s="715"/>
      <c r="AQ40" s="723" t="s">
        <v>343</v>
      </c>
      <c r="AR40" s="724"/>
      <c r="AS40" s="724"/>
      <c r="AT40" s="724"/>
      <c r="AU40" s="724"/>
      <c r="AV40" s="724"/>
      <c r="AW40" s="724"/>
      <c r="AX40" s="724"/>
      <c r="AY40" s="725"/>
      <c r="AZ40" s="680" t="s">
        <v>126</v>
      </c>
      <c r="BA40" s="681"/>
      <c r="BB40" s="681"/>
      <c r="BC40" s="681"/>
      <c r="BD40" s="699"/>
      <c r="BE40" s="699"/>
      <c r="BF40" s="726"/>
      <c r="BG40" s="728" t="s">
        <v>344</v>
      </c>
      <c r="BH40" s="729"/>
      <c r="BI40" s="729"/>
      <c r="BJ40" s="729"/>
      <c r="BK40" s="729"/>
      <c r="BL40" s="235"/>
      <c r="BM40" s="720" t="s">
        <v>345</v>
      </c>
      <c r="BN40" s="720"/>
      <c r="BO40" s="720"/>
      <c r="BP40" s="720"/>
      <c r="BQ40" s="720"/>
      <c r="BR40" s="720"/>
      <c r="BS40" s="720"/>
      <c r="BT40" s="720"/>
      <c r="BU40" s="721"/>
      <c r="BV40" s="680">
        <v>100</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114457</v>
      </c>
      <c r="CS40" s="681"/>
      <c r="CT40" s="681"/>
      <c r="CU40" s="681"/>
      <c r="CV40" s="681"/>
      <c r="CW40" s="681"/>
      <c r="CX40" s="681"/>
      <c r="CY40" s="682"/>
      <c r="CZ40" s="683">
        <v>2.2999999999999998</v>
      </c>
      <c r="DA40" s="701"/>
      <c r="DB40" s="701"/>
      <c r="DC40" s="702"/>
      <c r="DD40" s="686">
        <v>69457</v>
      </c>
      <c r="DE40" s="681"/>
      <c r="DF40" s="681"/>
      <c r="DG40" s="681"/>
      <c r="DH40" s="681"/>
      <c r="DI40" s="681"/>
      <c r="DJ40" s="681"/>
      <c r="DK40" s="682"/>
      <c r="DL40" s="686">
        <v>69457</v>
      </c>
      <c r="DM40" s="681"/>
      <c r="DN40" s="681"/>
      <c r="DO40" s="681"/>
      <c r="DP40" s="681"/>
      <c r="DQ40" s="681"/>
      <c r="DR40" s="681"/>
      <c r="DS40" s="681"/>
      <c r="DT40" s="681"/>
      <c r="DU40" s="681"/>
      <c r="DV40" s="682"/>
      <c r="DW40" s="683">
        <v>2.8</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135</v>
      </c>
      <c r="AA41" s="713"/>
      <c r="AB41" s="713"/>
      <c r="AC41" s="713"/>
      <c r="AD41" s="714" t="s">
        <v>126</v>
      </c>
      <c r="AE41" s="714"/>
      <c r="AF41" s="714"/>
      <c r="AG41" s="714"/>
      <c r="AH41" s="714"/>
      <c r="AI41" s="714"/>
      <c r="AJ41" s="714"/>
      <c r="AK41" s="714"/>
      <c r="AL41" s="683" t="s">
        <v>126</v>
      </c>
      <c r="AM41" s="684"/>
      <c r="AN41" s="684"/>
      <c r="AO41" s="715"/>
      <c r="AQ41" s="723" t="s">
        <v>348</v>
      </c>
      <c r="AR41" s="724"/>
      <c r="AS41" s="724"/>
      <c r="AT41" s="724"/>
      <c r="AU41" s="724"/>
      <c r="AV41" s="724"/>
      <c r="AW41" s="724"/>
      <c r="AX41" s="724"/>
      <c r="AY41" s="725"/>
      <c r="AZ41" s="680">
        <v>31177</v>
      </c>
      <c r="BA41" s="681"/>
      <c r="BB41" s="681"/>
      <c r="BC41" s="681"/>
      <c r="BD41" s="699"/>
      <c r="BE41" s="699"/>
      <c r="BF41" s="726"/>
      <c r="BG41" s="728"/>
      <c r="BH41" s="729"/>
      <c r="BI41" s="729"/>
      <c r="BJ41" s="729"/>
      <c r="BK41" s="729"/>
      <c r="BL41" s="235"/>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135</v>
      </c>
      <c r="DA41" s="701"/>
      <c r="DB41" s="701"/>
      <c r="DC41" s="702"/>
      <c r="DD41" s="686" t="s">
        <v>252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73834</v>
      </c>
      <c r="S42" s="681"/>
      <c r="T42" s="681"/>
      <c r="U42" s="681"/>
      <c r="V42" s="681"/>
      <c r="W42" s="681"/>
      <c r="X42" s="681"/>
      <c r="Y42" s="682"/>
      <c r="Z42" s="713">
        <v>1.3</v>
      </c>
      <c r="AA42" s="713"/>
      <c r="AB42" s="713"/>
      <c r="AC42" s="713"/>
      <c r="AD42" s="714" t="s">
        <v>252</v>
      </c>
      <c r="AE42" s="714"/>
      <c r="AF42" s="714"/>
      <c r="AG42" s="714"/>
      <c r="AH42" s="714"/>
      <c r="AI42" s="714"/>
      <c r="AJ42" s="714"/>
      <c r="AK42" s="714"/>
      <c r="AL42" s="683" t="s">
        <v>126</v>
      </c>
      <c r="AM42" s="684"/>
      <c r="AN42" s="684"/>
      <c r="AO42" s="715"/>
      <c r="AQ42" s="716" t="s">
        <v>352</v>
      </c>
      <c r="AR42" s="717"/>
      <c r="AS42" s="717"/>
      <c r="AT42" s="717"/>
      <c r="AU42" s="717"/>
      <c r="AV42" s="717"/>
      <c r="AW42" s="717"/>
      <c r="AX42" s="717"/>
      <c r="AY42" s="718"/>
      <c r="AZ42" s="664">
        <v>194724</v>
      </c>
      <c r="BA42" s="703"/>
      <c r="BB42" s="703"/>
      <c r="BC42" s="703"/>
      <c r="BD42" s="665"/>
      <c r="BE42" s="665"/>
      <c r="BF42" s="709"/>
      <c r="BG42" s="730"/>
      <c r="BH42" s="731"/>
      <c r="BI42" s="731"/>
      <c r="BJ42" s="731"/>
      <c r="BK42" s="731"/>
      <c r="BL42" s="236"/>
      <c r="BM42" s="710" t="s">
        <v>353</v>
      </c>
      <c r="BN42" s="710"/>
      <c r="BO42" s="710"/>
      <c r="BP42" s="710"/>
      <c r="BQ42" s="710"/>
      <c r="BR42" s="710"/>
      <c r="BS42" s="710"/>
      <c r="BT42" s="710"/>
      <c r="BU42" s="711"/>
      <c r="BV42" s="664">
        <v>324</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944666</v>
      </c>
      <c r="CS42" s="681"/>
      <c r="CT42" s="681"/>
      <c r="CU42" s="681"/>
      <c r="CV42" s="681"/>
      <c r="CW42" s="681"/>
      <c r="CX42" s="681"/>
      <c r="CY42" s="682"/>
      <c r="CZ42" s="683">
        <v>18.8</v>
      </c>
      <c r="DA42" s="684"/>
      <c r="DB42" s="684"/>
      <c r="DC42" s="685"/>
      <c r="DD42" s="686">
        <v>362052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5518778</v>
      </c>
      <c r="S43" s="703"/>
      <c r="T43" s="703"/>
      <c r="U43" s="703"/>
      <c r="V43" s="703"/>
      <c r="W43" s="703"/>
      <c r="X43" s="703"/>
      <c r="Y43" s="704"/>
      <c r="Z43" s="705">
        <v>100</v>
      </c>
      <c r="AA43" s="705"/>
      <c r="AB43" s="705"/>
      <c r="AC43" s="705"/>
      <c r="AD43" s="706">
        <v>2429756</v>
      </c>
      <c r="AE43" s="706"/>
      <c r="AF43" s="706"/>
      <c r="AG43" s="706"/>
      <c r="AH43" s="706"/>
      <c r="AI43" s="706"/>
      <c r="AJ43" s="706"/>
      <c r="AK43" s="706"/>
      <c r="AL43" s="667">
        <v>100</v>
      </c>
      <c r="AM43" s="707"/>
      <c r="AN43" s="707"/>
      <c r="AO43" s="708"/>
      <c r="BV43" s="237"/>
      <c r="BW43" s="237"/>
      <c r="BX43" s="237"/>
      <c r="BY43" s="237"/>
      <c r="BZ43" s="237"/>
      <c r="CA43" s="237"/>
      <c r="CB43" s="237"/>
      <c r="CD43" s="677" t="s">
        <v>356</v>
      </c>
      <c r="CE43" s="678"/>
      <c r="CF43" s="678"/>
      <c r="CG43" s="678"/>
      <c r="CH43" s="678"/>
      <c r="CI43" s="678"/>
      <c r="CJ43" s="678"/>
      <c r="CK43" s="678"/>
      <c r="CL43" s="678"/>
      <c r="CM43" s="678"/>
      <c r="CN43" s="678"/>
      <c r="CO43" s="678"/>
      <c r="CP43" s="678"/>
      <c r="CQ43" s="679"/>
      <c r="CR43" s="680">
        <v>16134</v>
      </c>
      <c r="CS43" s="699"/>
      <c r="CT43" s="699"/>
      <c r="CU43" s="699"/>
      <c r="CV43" s="699"/>
      <c r="CW43" s="699"/>
      <c r="CX43" s="699"/>
      <c r="CY43" s="700"/>
      <c r="CZ43" s="683">
        <v>0.3</v>
      </c>
      <c r="DA43" s="701"/>
      <c r="DB43" s="701"/>
      <c r="DC43" s="702"/>
      <c r="DD43" s="686">
        <v>16134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3" t="s">
        <v>303</v>
      </c>
      <c r="CE44" s="694"/>
      <c r="CF44" s="677" t="s">
        <v>357</v>
      </c>
      <c r="CG44" s="678"/>
      <c r="CH44" s="678"/>
      <c r="CI44" s="678"/>
      <c r="CJ44" s="678"/>
      <c r="CK44" s="678"/>
      <c r="CL44" s="678"/>
      <c r="CM44" s="678"/>
      <c r="CN44" s="678"/>
      <c r="CO44" s="678"/>
      <c r="CP44" s="678"/>
      <c r="CQ44" s="679"/>
      <c r="CR44" s="680">
        <v>566815</v>
      </c>
      <c r="CS44" s="681"/>
      <c r="CT44" s="681"/>
      <c r="CU44" s="681"/>
      <c r="CV44" s="681"/>
      <c r="CW44" s="681"/>
      <c r="CX44" s="681"/>
      <c r="CY44" s="682"/>
      <c r="CZ44" s="683">
        <v>11.3</v>
      </c>
      <c r="DA44" s="684"/>
      <c r="DB44" s="684"/>
      <c r="DC44" s="685"/>
      <c r="DD44" s="686">
        <v>294360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9" t="s">
        <v>358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5"/>
      <c r="CE45" s="696"/>
      <c r="CF45" s="677" t="s">
        <v>359</v>
      </c>
      <c r="CG45" s="678"/>
      <c r="CH45" s="678"/>
      <c r="CI45" s="678"/>
      <c r="CJ45" s="678"/>
      <c r="CK45" s="678"/>
      <c r="CL45" s="678"/>
      <c r="CM45" s="678"/>
      <c r="CN45" s="678"/>
      <c r="CO45" s="678"/>
      <c r="CP45" s="678"/>
      <c r="CQ45" s="679"/>
      <c r="CR45" s="680">
        <v>123092</v>
      </c>
      <c r="CS45" s="699"/>
      <c r="CT45" s="699"/>
      <c r="CU45" s="699"/>
      <c r="CV45" s="699"/>
      <c r="CW45" s="699"/>
      <c r="CX45" s="699"/>
      <c r="CY45" s="700"/>
      <c r="CZ45" s="683">
        <v>2.4</v>
      </c>
      <c r="DA45" s="701"/>
      <c r="DB45" s="701"/>
      <c r="DC45" s="702"/>
      <c r="DD45" s="686">
        <v>57736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0" t="s">
        <v>360</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5"/>
      <c r="CE46" s="696"/>
      <c r="CF46" s="677" t="s">
        <v>361</v>
      </c>
      <c r="CG46" s="678"/>
      <c r="CH46" s="678"/>
      <c r="CI46" s="678"/>
      <c r="CJ46" s="678"/>
      <c r="CK46" s="678"/>
      <c r="CL46" s="678"/>
      <c r="CM46" s="678"/>
      <c r="CN46" s="678"/>
      <c r="CO46" s="678"/>
      <c r="CP46" s="678"/>
      <c r="CQ46" s="679"/>
      <c r="CR46" s="680">
        <v>425543</v>
      </c>
      <c r="CS46" s="681"/>
      <c r="CT46" s="681"/>
      <c r="CU46" s="681"/>
      <c r="CV46" s="681"/>
      <c r="CW46" s="681"/>
      <c r="CX46" s="681"/>
      <c r="CY46" s="682"/>
      <c r="CZ46" s="683">
        <v>8.5</v>
      </c>
      <c r="DA46" s="684"/>
      <c r="DB46" s="684"/>
      <c r="DC46" s="685"/>
      <c r="DD46" s="686">
        <v>235244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1" t="s">
        <v>362</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5"/>
      <c r="CE47" s="696"/>
      <c r="CF47" s="677" t="s">
        <v>363</v>
      </c>
      <c r="CG47" s="678"/>
      <c r="CH47" s="678"/>
      <c r="CI47" s="678"/>
      <c r="CJ47" s="678"/>
      <c r="CK47" s="678"/>
      <c r="CL47" s="678"/>
      <c r="CM47" s="678"/>
      <c r="CN47" s="678"/>
      <c r="CO47" s="678"/>
      <c r="CP47" s="678"/>
      <c r="CQ47" s="679"/>
      <c r="CR47" s="680">
        <v>377851</v>
      </c>
      <c r="CS47" s="699"/>
      <c r="CT47" s="699"/>
      <c r="CU47" s="699"/>
      <c r="CV47" s="699"/>
      <c r="CW47" s="699"/>
      <c r="CX47" s="699"/>
      <c r="CY47" s="700"/>
      <c r="CZ47" s="683">
        <v>7.5</v>
      </c>
      <c r="DA47" s="701"/>
      <c r="DB47" s="701"/>
      <c r="DC47" s="702"/>
      <c r="DD47" s="686">
        <v>67692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7"/>
      <c r="CE48" s="698"/>
      <c r="CF48" s="677" t="s">
        <v>364</v>
      </c>
      <c r="CG48" s="678"/>
      <c r="CH48" s="678"/>
      <c r="CI48" s="678"/>
      <c r="CJ48" s="678"/>
      <c r="CK48" s="678"/>
      <c r="CL48" s="678"/>
      <c r="CM48" s="678"/>
      <c r="CN48" s="678"/>
      <c r="CO48" s="678"/>
      <c r="CP48" s="678"/>
      <c r="CQ48" s="679"/>
      <c r="CR48" s="680" t="s">
        <v>126</v>
      </c>
      <c r="CS48" s="681"/>
      <c r="CT48" s="681"/>
      <c r="CU48" s="681"/>
      <c r="CV48" s="681"/>
      <c r="CW48" s="681"/>
      <c r="CX48" s="681"/>
      <c r="CY48" s="682"/>
      <c r="CZ48" s="683" t="s">
        <v>252</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1" t="s">
        <v>365</v>
      </c>
      <c r="CE49" s="662"/>
      <c r="CF49" s="662"/>
      <c r="CG49" s="662"/>
      <c r="CH49" s="662"/>
      <c r="CI49" s="662"/>
      <c r="CJ49" s="662"/>
      <c r="CK49" s="662"/>
      <c r="CL49" s="662"/>
      <c r="CM49" s="662"/>
      <c r="CN49" s="662"/>
      <c r="CO49" s="662"/>
      <c r="CP49" s="662"/>
      <c r="CQ49" s="663"/>
      <c r="CR49" s="664">
        <v>5026113</v>
      </c>
      <c r="CS49" s="665"/>
      <c r="CT49" s="665"/>
      <c r="CU49" s="665"/>
      <c r="CV49" s="665"/>
      <c r="CW49" s="665"/>
      <c r="CX49" s="665"/>
      <c r="CY49" s="666"/>
      <c r="CZ49" s="667">
        <v>100</v>
      </c>
      <c r="DA49" s="668"/>
      <c r="DB49" s="668"/>
      <c r="DC49" s="669"/>
      <c r="DD49" s="670">
        <v>3319405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AkyUnpYk0Jgqna+OzTN0bfLFJulB1FD9hEYBCPZTwb5cZ9MPyb9gbtxxvjwv0cllPoR5KlmA82mWrP2zi8xZA==" saltValue="wXdxTiSP+xPsvYwbo/XCy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367</v>
      </c>
      <c r="DK2" s="1206"/>
      <c r="DL2" s="1206"/>
      <c r="DM2" s="1206"/>
      <c r="DN2" s="1206"/>
      <c r="DO2" s="1207"/>
      <c r="DP2" s="250"/>
      <c r="DQ2" s="1205" t="s">
        <v>368</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7"/>
      <c r="BA5" s="257"/>
      <c r="BB5" s="257"/>
      <c r="BC5" s="257"/>
      <c r="BD5" s="257"/>
      <c r="BE5" s="258"/>
      <c r="BF5" s="258"/>
      <c r="BG5" s="258"/>
      <c r="BH5" s="258"/>
      <c r="BI5" s="258"/>
      <c r="BJ5" s="258"/>
      <c r="BK5" s="258"/>
      <c r="BL5" s="258"/>
      <c r="BM5" s="258"/>
      <c r="BN5" s="258"/>
      <c r="BO5" s="258"/>
      <c r="BP5" s="258"/>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5"/>
    </row>
    <row r="7" spans="1:131" s="256" customFormat="1" ht="26.25" customHeight="1" thickTop="1" x14ac:dyDescent="0.15">
      <c r="A7" s="259">
        <v>1</v>
      </c>
      <c r="B7" s="1145" t="s">
        <v>388</v>
      </c>
      <c r="C7" s="1146"/>
      <c r="D7" s="1146"/>
      <c r="E7" s="1146"/>
      <c r="F7" s="1146"/>
      <c r="G7" s="1146"/>
      <c r="H7" s="1146"/>
      <c r="I7" s="1146"/>
      <c r="J7" s="1146"/>
      <c r="K7" s="1146"/>
      <c r="L7" s="1146"/>
      <c r="M7" s="1146"/>
      <c r="N7" s="1146"/>
      <c r="O7" s="1146"/>
      <c r="P7" s="1147"/>
      <c r="Q7" s="1199">
        <v>5519</v>
      </c>
      <c r="R7" s="1200"/>
      <c r="S7" s="1200"/>
      <c r="T7" s="1200"/>
      <c r="U7" s="1200"/>
      <c r="V7" s="1200">
        <v>5026</v>
      </c>
      <c r="W7" s="1200"/>
      <c r="X7" s="1200"/>
      <c r="Y7" s="1200"/>
      <c r="Z7" s="1200"/>
      <c r="AA7" s="1200">
        <v>493</v>
      </c>
      <c r="AB7" s="1200"/>
      <c r="AC7" s="1200"/>
      <c r="AD7" s="1200"/>
      <c r="AE7" s="1201"/>
      <c r="AF7" s="1202">
        <v>377</v>
      </c>
      <c r="AG7" s="1203"/>
      <c r="AH7" s="1203"/>
      <c r="AI7" s="1203"/>
      <c r="AJ7" s="1204"/>
      <c r="AK7" s="1186">
        <v>10</v>
      </c>
      <c r="AL7" s="1187"/>
      <c r="AM7" s="1187"/>
      <c r="AN7" s="1187"/>
      <c r="AO7" s="1187"/>
      <c r="AP7" s="1187">
        <v>4075</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576</v>
      </c>
      <c r="BT7" s="1191"/>
      <c r="BU7" s="1191"/>
      <c r="BV7" s="1191"/>
      <c r="BW7" s="1191"/>
      <c r="BX7" s="1191"/>
      <c r="BY7" s="1191"/>
      <c r="BZ7" s="1191"/>
      <c r="CA7" s="1191"/>
      <c r="CB7" s="1191"/>
      <c r="CC7" s="1191"/>
      <c r="CD7" s="1191"/>
      <c r="CE7" s="1191"/>
      <c r="CF7" s="1191"/>
      <c r="CG7" s="1192"/>
      <c r="CH7" s="1183">
        <v>4</v>
      </c>
      <c r="CI7" s="1184"/>
      <c r="CJ7" s="1184"/>
      <c r="CK7" s="1184"/>
      <c r="CL7" s="1185"/>
      <c r="CM7" s="1183">
        <v>285</v>
      </c>
      <c r="CN7" s="1184"/>
      <c r="CO7" s="1184"/>
      <c r="CP7" s="1184"/>
      <c r="CQ7" s="1185"/>
      <c r="CR7" s="1183">
        <v>4</v>
      </c>
      <c r="CS7" s="1184"/>
      <c r="CT7" s="1184"/>
      <c r="CU7" s="1184"/>
      <c r="CV7" s="1185"/>
      <c r="CW7" s="1183">
        <v>0</v>
      </c>
      <c r="CX7" s="1184"/>
      <c r="CY7" s="1184"/>
      <c r="CZ7" s="1184"/>
      <c r="DA7" s="1185"/>
      <c r="DB7" s="1183" t="s">
        <v>592</v>
      </c>
      <c r="DC7" s="1184"/>
      <c r="DD7" s="1184"/>
      <c r="DE7" s="1184"/>
      <c r="DF7" s="1185"/>
      <c r="DG7" s="1183" t="s">
        <v>597</v>
      </c>
      <c r="DH7" s="1184"/>
      <c r="DI7" s="1184"/>
      <c r="DJ7" s="1184"/>
      <c r="DK7" s="1185"/>
      <c r="DL7" s="1183" t="s">
        <v>597</v>
      </c>
      <c r="DM7" s="1184"/>
      <c r="DN7" s="1184"/>
      <c r="DO7" s="1184"/>
      <c r="DP7" s="1185"/>
      <c r="DQ7" s="1183" t="s">
        <v>592</v>
      </c>
      <c r="DR7" s="1184"/>
      <c r="DS7" s="1184"/>
      <c r="DT7" s="1184"/>
      <c r="DU7" s="1185"/>
      <c r="DV7" s="1210"/>
      <c r="DW7" s="1211"/>
      <c r="DX7" s="1211"/>
      <c r="DY7" s="1211"/>
      <c r="DZ7" s="1212"/>
      <c r="EA7" s="255"/>
    </row>
    <row r="8" spans="1:131" s="256" customFormat="1" ht="26.25" customHeight="1" x14ac:dyDescent="0.15">
      <c r="A8" s="262">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390</v>
      </c>
      <c r="B23" s="1039" t="s">
        <v>391</v>
      </c>
      <c r="C23" s="1040"/>
      <c r="D23" s="1040"/>
      <c r="E23" s="1040"/>
      <c r="F23" s="1040"/>
      <c r="G23" s="1040"/>
      <c r="H23" s="1040"/>
      <c r="I23" s="1040"/>
      <c r="J23" s="1040"/>
      <c r="K23" s="1040"/>
      <c r="L23" s="1040"/>
      <c r="M23" s="1040"/>
      <c r="N23" s="1040"/>
      <c r="O23" s="1040"/>
      <c r="P23" s="1041"/>
      <c r="Q23" s="1163">
        <v>5519</v>
      </c>
      <c r="R23" s="1164"/>
      <c r="S23" s="1164"/>
      <c r="T23" s="1164"/>
      <c r="U23" s="1164"/>
      <c r="V23" s="1164">
        <v>5026</v>
      </c>
      <c r="W23" s="1164"/>
      <c r="X23" s="1164"/>
      <c r="Y23" s="1164"/>
      <c r="Z23" s="1164"/>
      <c r="AA23" s="1164">
        <v>493</v>
      </c>
      <c r="AB23" s="1164"/>
      <c r="AC23" s="1164"/>
      <c r="AD23" s="1164"/>
      <c r="AE23" s="1165"/>
      <c r="AF23" s="1166">
        <v>377</v>
      </c>
      <c r="AG23" s="1164"/>
      <c r="AH23" s="1164"/>
      <c r="AI23" s="1164"/>
      <c r="AJ23" s="1167"/>
      <c r="AK23" s="1168"/>
      <c r="AL23" s="1169"/>
      <c r="AM23" s="1169"/>
      <c r="AN23" s="1169"/>
      <c r="AO23" s="1169"/>
      <c r="AP23" s="1164">
        <v>4075</v>
      </c>
      <c r="AQ23" s="1164"/>
      <c r="AR23" s="1164"/>
      <c r="AS23" s="1164"/>
      <c r="AT23" s="1164"/>
      <c r="AU23" s="1170"/>
      <c r="AV23" s="1170"/>
      <c r="AW23" s="1170"/>
      <c r="AX23" s="1170"/>
      <c r="AY23" s="1171"/>
      <c r="AZ23" s="1160" t="s">
        <v>392</v>
      </c>
      <c r="BA23" s="1161"/>
      <c r="BB23" s="1161"/>
      <c r="BC23" s="1161"/>
      <c r="BD23" s="1162"/>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5" t="s">
        <v>403</v>
      </c>
      <c r="C28" s="1146"/>
      <c r="D28" s="1146"/>
      <c r="E28" s="1146"/>
      <c r="F28" s="1146"/>
      <c r="G28" s="1146"/>
      <c r="H28" s="1146"/>
      <c r="I28" s="1146"/>
      <c r="J28" s="1146"/>
      <c r="K28" s="1146"/>
      <c r="L28" s="1146"/>
      <c r="M28" s="1146"/>
      <c r="N28" s="1146"/>
      <c r="O28" s="1146"/>
      <c r="P28" s="1147"/>
      <c r="Q28" s="1148">
        <v>574</v>
      </c>
      <c r="R28" s="1149"/>
      <c r="S28" s="1149"/>
      <c r="T28" s="1149"/>
      <c r="U28" s="1149"/>
      <c r="V28" s="1149">
        <v>543</v>
      </c>
      <c r="W28" s="1149"/>
      <c r="X28" s="1149"/>
      <c r="Y28" s="1149"/>
      <c r="Z28" s="1149"/>
      <c r="AA28" s="1149">
        <v>30</v>
      </c>
      <c r="AB28" s="1149"/>
      <c r="AC28" s="1149"/>
      <c r="AD28" s="1149"/>
      <c r="AE28" s="1150"/>
      <c r="AF28" s="1151">
        <v>30</v>
      </c>
      <c r="AG28" s="1149"/>
      <c r="AH28" s="1149"/>
      <c r="AI28" s="1149"/>
      <c r="AJ28" s="1152"/>
      <c r="AK28" s="1153">
        <v>31</v>
      </c>
      <c r="AL28" s="1141"/>
      <c r="AM28" s="1141"/>
      <c r="AN28" s="1141"/>
      <c r="AO28" s="1141"/>
      <c r="AP28" s="1141" t="s">
        <v>592</v>
      </c>
      <c r="AQ28" s="1141"/>
      <c r="AR28" s="1141"/>
      <c r="AS28" s="1141"/>
      <c r="AT28" s="1141"/>
      <c r="AU28" s="1141" t="s">
        <v>593</v>
      </c>
      <c r="AV28" s="1141"/>
      <c r="AW28" s="1141"/>
      <c r="AX28" s="1141"/>
      <c r="AY28" s="1141"/>
      <c r="AZ28" s="1142" t="s">
        <v>592</v>
      </c>
      <c r="BA28" s="1142"/>
      <c r="BB28" s="1142"/>
      <c r="BC28" s="1142"/>
      <c r="BD28" s="1142"/>
      <c r="BE28" s="1143"/>
      <c r="BF28" s="1143"/>
      <c r="BG28" s="1143"/>
      <c r="BH28" s="1143"/>
      <c r="BI28" s="1144"/>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2" t="s">
        <v>404</v>
      </c>
      <c r="C29" s="1133"/>
      <c r="D29" s="1133"/>
      <c r="E29" s="1133"/>
      <c r="F29" s="1133"/>
      <c r="G29" s="1133"/>
      <c r="H29" s="1133"/>
      <c r="I29" s="1133"/>
      <c r="J29" s="1133"/>
      <c r="K29" s="1133"/>
      <c r="L29" s="1133"/>
      <c r="M29" s="1133"/>
      <c r="N29" s="1133"/>
      <c r="O29" s="1133"/>
      <c r="P29" s="1134"/>
      <c r="Q29" s="1138">
        <v>675</v>
      </c>
      <c r="R29" s="1139"/>
      <c r="S29" s="1139"/>
      <c r="T29" s="1139"/>
      <c r="U29" s="1139"/>
      <c r="V29" s="1139">
        <v>666</v>
      </c>
      <c r="W29" s="1139"/>
      <c r="X29" s="1139"/>
      <c r="Y29" s="1139"/>
      <c r="Z29" s="1139"/>
      <c r="AA29" s="1139">
        <v>9</v>
      </c>
      <c r="AB29" s="1139"/>
      <c r="AC29" s="1139"/>
      <c r="AD29" s="1139"/>
      <c r="AE29" s="1140"/>
      <c r="AF29" s="1114">
        <v>9</v>
      </c>
      <c r="AG29" s="1115"/>
      <c r="AH29" s="1115"/>
      <c r="AI29" s="1115"/>
      <c r="AJ29" s="1116"/>
      <c r="AK29" s="1075">
        <v>102</v>
      </c>
      <c r="AL29" s="1066"/>
      <c r="AM29" s="1066"/>
      <c r="AN29" s="1066"/>
      <c r="AO29" s="1066"/>
      <c r="AP29" s="1066" t="s">
        <v>594</v>
      </c>
      <c r="AQ29" s="1066"/>
      <c r="AR29" s="1066"/>
      <c r="AS29" s="1066"/>
      <c r="AT29" s="1066"/>
      <c r="AU29" s="1066" t="s">
        <v>593</v>
      </c>
      <c r="AV29" s="1066"/>
      <c r="AW29" s="1066"/>
      <c r="AX29" s="1066"/>
      <c r="AY29" s="1066"/>
      <c r="AZ29" s="1137" t="s">
        <v>595</v>
      </c>
      <c r="BA29" s="1137"/>
      <c r="BB29" s="1137"/>
      <c r="BC29" s="1137"/>
      <c r="BD29" s="1137"/>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2" t="s">
        <v>405</v>
      </c>
      <c r="C30" s="1133"/>
      <c r="D30" s="1133"/>
      <c r="E30" s="1133"/>
      <c r="F30" s="1133"/>
      <c r="G30" s="1133"/>
      <c r="H30" s="1133"/>
      <c r="I30" s="1133"/>
      <c r="J30" s="1133"/>
      <c r="K30" s="1133"/>
      <c r="L30" s="1133"/>
      <c r="M30" s="1133"/>
      <c r="N30" s="1133"/>
      <c r="O30" s="1133"/>
      <c r="P30" s="1134"/>
      <c r="Q30" s="1138">
        <v>78</v>
      </c>
      <c r="R30" s="1139"/>
      <c r="S30" s="1139"/>
      <c r="T30" s="1139"/>
      <c r="U30" s="1139"/>
      <c r="V30" s="1139">
        <v>78</v>
      </c>
      <c r="W30" s="1139"/>
      <c r="X30" s="1139"/>
      <c r="Y30" s="1139"/>
      <c r="Z30" s="1139"/>
      <c r="AA30" s="1139">
        <v>0</v>
      </c>
      <c r="AB30" s="1139"/>
      <c r="AC30" s="1139"/>
      <c r="AD30" s="1139"/>
      <c r="AE30" s="1140"/>
      <c r="AF30" s="1114">
        <v>0</v>
      </c>
      <c r="AG30" s="1115"/>
      <c r="AH30" s="1115"/>
      <c r="AI30" s="1115"/>
      <c r="AJ30" s="1116"/>
      <c r="AK30" s="1075">
        <v>24</v>
      </c>
      <c r="AL30" s="1066"/>
      <c r="AM30" s="1066"/>
      <c r="AN30" s="1066"/>
      <c r="AO30" s="1066"/>
      <c r="AP30" s="1066" t="s">
        <v>592</v>
      </c>
      <c r="AQ30" s="1066"/>
      <c r="AR30" s="1066"/>
      <c r="AS30" s="1066"/>
      <c r="AT30" s="1066"/>
      <c r="AU30" s="1066" t="s">
        <v>593</v>
      </c>
      <c r="AV30" s="1066"/>
      <c r="AW30" s="1066"/>
      <c r="AX30" s="1066"/>
      <c r="AY30" s="1066"/>
      <c r="AZ30" s="1137" t="s">
        <v>592</v>
      </c>
      <c r="BA30" s="1137"/>
      <c r="BB30" s="1137"/>
      <c r="BC30" s="1137"/>
      <c r="BD30" s="1137"/>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2" t="s">
        <v>406</v>
      </c>
      <c r="C31" s="1133"/>
      <c r="D31" s="1133"/>
      <c r="E31" s="1133"/>
      <c r="F31" s="1133"/>
      <c r="G31" s="1133"/>
      <c r="H31" s="1133"/>
      <c r="I31" s="1133"/>
      <c r="J31" s="1133"/>
      <c r="K31" s="1133"/>
      <c r="L31" s="1133"/>
      <c r="M31" s="1133"/>
      <c r="N31" s="1133"/>
      <c r="O31" s="1133"/>
      <c r="P31" s="1134"/>
      <c r="Q31" s="1138">
        <v>84</v>
      </c>
      <c r="R31" s="1139"/>
      <c r="S31" s="1139"/>
      <c r="T31" s="1139"/>
      <c r="U31" s="1139"/>
      <c r="V31" s="1139">
        <v>89</v>
      </c>
      <c r="W31" s="1139"/>
      <c r="X31" s="1139"/>
      <c r="Y31" s="1139"/>
      <c r="Z31" s="1139"/>
      <c r="AA31" s="1139">
        <v>-5</v>
      </c>
      <c r="AB31" s="1139"/>
      <c r="AC31" s="1139"/>
      <c r="AD31" s="1139"/>
      <c r="AE31" s="1140"/>
      <c r="AF31" s="1114">
        <v>130</v>
      </c>
      <c r="AG31" s="1115"/>
      <c r="AH31" s="1115"/>
      <c r="AI31" s="1115"/>
      <c r="AJ31" s="1116"/>
      <c r="AK31" s="1075">
        <v>7</v>
      </c>
      <c r="AL31" s="1066"/>
      <c r="AM31" s="1066"/>
      <c r="AN31" s="1066"/>
      <c r="AO31" s="1066"/>
      <c r="AP31" s="1066">
        <v>103</v>
      </c>
      <c r="AQ31" s="1066"/>
      <c r="AR31" s="1066"/>
      <c r="AS31" s="1066"/>
      <c r="AT31" s="1066"/>
      <c r="AU31" s="1066">
        <v>45</v>
      </c>
      <c r="AV31" s="1066"/>
      <c r="AW31" s="1066"/>
      <c r="AX31" s="1066"/>
      <c r="AY31" s="1066"/>
      <c r="AZ31" s="1137" t="s">
        <v>596</v>
      </c>
      <c r="BA31" s="1137"/>
      <c r="BB31" s="1137"/>
      <c r="BC31" s="1137"/>
      <c r="BD31" s="1137"/>
      <c r="BE31" s="1127" t="s">
        <v>407</v>
      </c>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390</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169</v>
      </c>
      <c r="AG63" s="1054"/>
      <c r="AH63" s="1054"/>
      <c r="AI63" s="1054"/>
      <c r="AJ63" s="1125"/>
      <c r="AK63" s="1126"/>
      <c r="AL63" s="1058"/>
      <c r="AM63" s="1058"/>
      <c r="AN63" s="1058"/>
      <c r="AO63" s="1058"/>
      <c r="AP63" s="1054">
        <v>103</v>
      </c>
      <c r="AQ63" s="1054"/>
      <c r="AR63" s="1054"/>
      <c r="AS63" s="1054"/>
      <c r="AT63" s="1054"/>
      <c r="AU63" s="1054">
        <v>45</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396</v>
      </c>
      <c r="W66" s="1097"/>
      <c r="X66" s="1097"/>
      <c r="Y66" s="1097"/>
      <c r="Z66" s="1098"/>
      <c r="AA66" s="1096" t="s">
        <v>413</v>
      </c>
      <c r="AB66" s="1097"/>
      <c r="AC66" s="1097"/>
      <c r="AD66" s="1097"/>
      <c r="AE66" s="1098"/>
      <c r="AF66" s="1102" t="s">
        <v>414</v>
      </c>
      <c r="AG66" s="1103"/>
      <c r="AH66" s="1103"/>
      <c r="AI66" s="1103"/>
      <c r="AJ66" s="1104"/>
      <c r="AK66" s="1096" t="s">
        <v>415</v>
      </c>
      <c r="AL66" s="1091"/>
      <c r="AM66" s="1091"/>
      <c r="AN66" s="1091"/>
      <c r="AO66" s="1092"/>
      <c r="AP66" s="1096" t="s">
        <v>416</v>
      </c>
      <c r="AQ66" s="1097"/>
      <c r="AR66" s="1097"/>
      <c r="AS66" s="1097"/>
      <c r="AT66" s="1098"/>
      <c r="AU66" s="1096" t="s">
        <v>417</v>
      </c>
      <c r="AV66" s="1097"/>
      <c r="AW66" s="1097"/>
      <c r="AX66" s="1097"/>
      <c r="AY66" s="1098"/>
      <c r="AZ66" s="1096" t="s">
        <v>378</v>
      </c>
      <c r="BA66" s="1097"/>
      <c r="BB66" s="1097"/>
      <c r="BC66" s="1097"/>
      <c r="BD66" s="1112"/>
      <c r="BE66" s="266"/>
      <c r="BF66" s="266"/>
      <c r="BG66" s="266"/>
      <c r="BH66" s="266"/>
      <c r="BI66" s="266"/>
      <c r="BJ66" s="266"/>
      <c r="BK66" s="266"/>
      <c r="BL66" s="266"/>
      <c r="BM66" s="266"/>
      <c r="BN66" s="266"/>
      <c r="BO66" s="266"/>
      <c r="BP66" s="266"/>
      <c r="BQ66" s="263">
        <v>60</v>
      </c>
      <c r="BR66" s="268"/>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7"/>
    </row>
    <row r="68" spans="1:131" s="248" customFormat="1" ht="26.25" customHeight="1" thickTop="1" x14ac:dyDescent="0.15">
      <c r="A68" s="259">
        <v>1</v>
      </c>
      <c r="B68" s="1080" t="s">
        <v>577</v>
      </c>
      <c r="C68" s="1081"/>
      <c r="D68" s="1081"/>
      <c r="E68" s="1081"/>
      <c r="F68" s="1081"/>
      <c r="G68" s="1081"/>
      <c r="H68" s="1081"/>
      <c r="I68" s="1081"/>
      <c r="J68" s="1081"/>
      <c r="K68" s="1081"/>
      <c r="L68" s="1081"/>
      <c r="M68" s="1081"/>
      <c r="N68" s="1081"/>
      <c r="O68" s="1081"/>
      <c r="P68" s="1082"/>
      <c r="Q68" s="1083">
        <v>751</v>
      </c>
      <c r="R68" s="1077"/>
      <c r="S68" s="1077"/>
      <c r="T68" s="1077"/>
      <c r="U68" s="1077"/>
      <c r="V68" s="1077">
        <v>750</v>
      </c>
      <c r="W68" s="1077"/>
      <c r="X68" s="1077"/>
      <c r="Y68" s="1077"/>
      <c r="Z68" s="1077"/>
      <c r="AA68" s="1077">
        <v>1</v>
      </c>
      <c r="AB68" s="1077"/>
      <c r="AC68" s="1077"/>
      <c r="AD68" s="1077"/>
      <c r="AE68" s="1077"/>
      <c r="AF68" s="1077">
        <v>1</v>
      </c>
      <c r="AG68" s="1077"/>
      <c r="AH68" s="1077"/>
      <c r="AI68" s="1077"/>
      <c r="AJ68" s="1077"/>
      <c r="AK68" s="1077">
        <v>35</v>
      </c>
      <c r="AL68" s="1077"/>
      <c r="AM68" s="1077"/>
      <c r="AN68" s="1077"/>
      <c r="AO68" s="1077"/>
      <c r="AP68" s="1077"/>
      <c r="AQ68" s="1077"/>
      <c r="AR68" s="1077"/>
      <c r="AS68" s="1077"/>
      <c r="AT68" s="1077"/>
      <c r="AU68" s="1077"/>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7"/>
    </row>
    <row r="69" spans="1:131" s="248" customFormat="1" ht="26.25" customHeight="1" x14ac:dyDescent="0.15">
      <c r="A69" s="262">
        <v>2</v>
      </c>
      <c r="B69" s="1069" t="s">
        <v>578</v>
      </c>
      <c r="C69" s="1070"/>
      <c r="D69" s="1070"/>
      <c r="E69" s="1070"/>
      <c r="F69" s="1070"/>
      <c r="G69" s="1070"/>
      <c r="H69" s="1070"/>
      <c r="I69" s="1070"/>
      <c r="J69" s="1070"/>
      <c r="K69" s="1070"/>
      <c r="L69" s="1070"/>
      <c r="M69" s="1070"/>
      <c r="N69" s="1070"/>
      <c r="O69" s="1070"/>
      <c r="P69" s="1071"/>
      <c r="Q69" s="1072">
        <v>2198</v>
      </c>
      <c r="R69" s="1066"/>
      <c r="S69" s="1066"/>
      <c r="T69" s="1066"/>
      <c r="U69" s="1066"/>
      <c r="V69" s="1066">
        <v>2195</v>
      </c>
      <c r="W69" s="1066"/>
      <c r="X69" s="1066"/>
      <c r="Y69" s="1066"/>
      <c r="Z69" s="1066"/>
      <c r="AA69" s="1066">
        <v>3</v>
      </c>
      <c r="AB69" s="1066"/>
      <c r="AC69" s="1066"/>
      <c r="AD69" s="1066"/>
      <c r="AE69" s="1066"/>
      <c r="AF69" s="1066">
        <v>3</v>
      </c>
      <c r="AG69" s="1066"/>
      <c r="AH69" s="1066"/>
      <c r="AI69" s="1066"/>
      <c r="AJ69" s="1066"/>
      <c r="AK69" s="1066">
        <v>43</v>
      </c>
      <c r="AL69" s="1066"/>
      <c r="AM69" s="1066"/>
      <c r="AN69" s="1066"/>
      <c r="AO69" s="1066"/>
      <c r="AP69" s="1066">
        <v>4</v>
      </c>
      <c r="AQ69" s="1066"/>
      <c r="AR69" s="1066"/>
      <c r="AS69" s="1066"/>
      <c r="AT69" s="1066"/>
      <c r="AU69" s="1066"/>
      <c r="AV69" s="1066"/>
      <c r="AW69" s="1066"/>
      <c r="AX69" s="1066"/>
      <c r="AY69" s="1066"/>
      <c r="AZ69" s="1067"/>
      <c r="BA69" s="1067"/>
      <c r="BB69" s="1067"/>
      <c r="BC69" s="1067"/>
      <c r="BD69" s="1068"/>
      <c r="BE69" s="266"/>
      <c r="BF69" s="266"/>
      <c r="BG69" s="266"/>
      <c r="BH69" s="266"/>
      <c r="BI69" s="266"/>
      <c r="BJ69" s="266"/>
      <c r="BK69" s="266"/>
      <c r="BL69" s="266"/>
      <c r="BM69" s="266"/>
      <c r="BN69" s="266"/>
      <c r="BO69" s="266"/>
      <c r="BP69" s="266"/>
      <c r="BQ69" s="263">
        <v>63</v>
      </c>
      <c r="BR69" s="268"/>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7"/>
    </row>
    <row r="70" spans="1:131" s="248" customFormat="1" ht="26.25" customHeight="1" x14ac:dyDescent="0.15">
      <c r="A70" s="262">
        <v>3</v>
      </c>
      <c r="B70" s="1069" t="s">
        <v>579</v>
      </c>
      <c r="C70" s="1070"/>
      <c r="D70" s="1070"/>
      <c r="E70" s="1070"/>
      <c r="F70" s="1070"/>
      <c r="G70" s="1070"/>
      <c r="H70" s="1070"/>
      <c r="I70" s="1070"/>
      <c r="J70" s="1070"/>
      <c r="K70" s="1070"/>
      <c r="L70" s="1070"/>
      <c r="M70" s="1070"/>
      <c r="N70" s="1070"/>
      <c r="O70" s="1070"/>
      <c r="P70" s="1071"/>
      <c r="Q70" s="1072">
        <v>550</v>
      </c>
      <c r="R70" s="1066"/>
      <c r="S70" s="1066"/>
      <c r="T70" s="1066"/>
      <c r="U70" s="1066"/>
      <c r="V70" s="1066">
        <v>548</v>
      </c>
      <c r="W70" s="1066"/>
      <c r="X70" s="1066"/>
      <c r="Y70" s="1066"/>
      <c r="Z70" s="1066"/>
      <c r="AA70" s="1066">
        <v>2</v>
      </c>
      <c r="AB70" s="1066"/>
      <c r="AC70" s="1066"/>
      <c r="AD70" s="1066"/>
      <c r="AE70" s="1066"/>
      <c r="AF70" s="1066">
        <v>2</v>
      </c>
      <c r="AG70" s="1066"/>
      <c r="AH70" s="1066"/>
      <c r="AI70" s="1066"/>
      <c r="AJ70" s="1066"/>
      <c r="AK70" s="1066">
        <v>151</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6"/>
      <c r="BF70" s="266"/>
      <c r="BG70" s="266"/>
      <c r="BH70" s="266"/>
      <c r="BI70" s="266"/>
      <c r="BJ70" s="266"/>
      <c r="BK70" s="266"/>
      <c r="BL70" s="266"/>
      <c r="BM70" s="266"/>
      <c r="BN70" s="266"/>
      <c r="BO70" s="266"/>
      <c r="BP70" s="266"/>
      <c r="BQ70" s="263">
        <v>64</v>
      </c>
      <c r="BR70" s="268"/>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7"/>
    </row>
    <row r="71" spans="1:131" s="248" customFormat="1" ht="26.25" customHeight="1" x14ac:dyDescent="0.15">
      <c r="A71" s="262">
        <v>4</v>
      </c>
      <c r="B71" s="1069" t="s">
        <v>580</v>
      </c>
      <c r="C71" s="1070"/>
      <c r="D71" s="1070"/>
      <c r="E71" s="1070"/>
      <c r="F71" s="1070"/>
      <c r="G71" s="1070"/>
      <c r="H71" s="1070"/>
      <c r="I71" s="1070"/>
      <c r="J71" s="1070"/>
      <c r="K71" s="1070"/>
      <c r="L71" s="1070"/>
      <c r="M71" s="1070"/>
      <c r="N71" s="1070"/>
      <c r="O71" s="1070"/>
      <c r="P71" s="1071"/>
      <c r="Q71" s="1072">
        <v>219</v>
      </c>
      <c r="R71" s="1066"/>
      <c r="S71" s="1066"/>
      <c r="T71" s="1066"/>
      <c r="U71" s="1066"/>
      <c r="V71" s="1066">
        <v>218</v>
      </c>
      <c r="W71" s="1066"/>
      <c r="X71" s="1066"/>
      <c r="Y71" s="1066"/>
      <c r="Z71" s="1066"/>
      <c r="AA71" s="1066">
        <v>1</v>
      </c>
      <c r="AB71" s="1066"/>
      <c r="AC71" s="1066"/>
      <c r="AD71" s="1066"/>
      <c r="AE71" s="1066"/>
      <c r="AF71" s="1066">
        <v>1</v>
      </c>
      <c r="AG71" s="1066"/>
      <c r="AH71" s="1066"/>
      <c r="AI71" s="1066"/>
      <c r="AJ71" s="1066"/>
      <c r="AK71" s="1066">
        <v>1</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6"/>
      <c r="BF71" s="266"/>
      <c r="BG71" s="266"/>
      <c r="BH71" s="266"/>
      <c r="BI71" s="266"/>
      <c r="BJ71" s="266"/>
      <c r="BK71" s="266"/>
      <c r="BL71" s="266"/>
      <c r="BM71" s="266"/>
      <c r="BN71" s="266"/>
      <c r="BO71" s="266"/>
      <c r="BP71" s="266"/>
      <c r="BQ71" s="263">
        <v>65</v>
      </c>
      <c r="BR71" s="268"/>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7"/>
    </row>
    <row r="72" spans="1:131" s="248" customFormat="1" ht="26.25" customHeight="1" x14ac:dyDescent="0.15">
      <c r="A72" s="262">
        <v>5</v>
      </c>
      <c r="B72" s="1069" t="s">
        <v>581</v>
      </c>
      <c r="C72" s="1070"/>
      <c r="D72" s="1070"/>
      <c r="E72" s="1070"/>
      <c r="F72" s="1070"/>
      <c r="G72" s="1070"/>
      <c r="H72" s="1070"/>
      <c r="I72" s="1070"/>
      <c r="J72" s="1070"/>
      <c r="K72" s="1070"/>
      <c r="L72" s="1070"/>
      <c r="M72" s="1070"/>
      <c r="N72" s="1070"/>
      <c r="O72" s="1070"/>
      <c r="P72" s="1071"/>
      <c r="Q72" s="1072">
        <v>118</v>
      </c>
      <c r="R72" s="1066"/>
      <c r="S72" s="1066"/>
      <c r="T72" s="1066"/>
      <c r="U72" s="1066"/>
      <c r="V72" s="1066">
        <v>118</v>
      </c>
      <c r="W72" s="1066"/>
      <c r="X72" s="1066"/>
      <c r="Y72" s="1066"/>
      <c r="Z72" s="1066"/>
      <c r="AA72" s="1066">
        <v>0</v>
      </c>
      <c r="AB72" s="1066"/>
      <c r="AC72" s="1066"/>
      <c r="AD72" s="1066"/>
      <c r="AE72" s="1066"/>
      <c r="AF72" s="1066">
        <v>67</v>
      </c>
      <c r="AG72" s="1066"/>
      <c r="AH72" s="1066"/>
      <c r="AI72" s="1066"/>
      <c r="AJ72" s="1066"/>
      <c r="AK72" s="1066">
        <v>67</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6"/>
      <c r="BF72" s="266"/>
      <c r="BG72" s="266"/>
      <c r="BH72" s="266"/>
      <c r="BI72" s="266"/>
      <c r="BJ72" s="266"/>
      <c r="BK72" s="266"/>
      <c r="BL72" s="266"/>
      <c r="BM72" s="266"/>
      <c r="BN72" s="266"/>
      <c r="BO72" s="266"/>
      <c r="BP72" s="266"/>
      <c r="BQ72" s="263">
        <v>66</v>
      </c>
      <c r="BR72" s="268"/>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7"/>
    </row>
    <row r="73" spans="1:131" s="248" customFormat="1" ht="26.25" customHeight="1" x14ac:dyDescent="0.15">
      <c r="A73" s="262">
        <v>6</v>
      </c>
      <c r="B73" s="1069" t="s">
        <v>582</v>
      </c>
      <c r="C73" s="1070"/>
      <c r="D73" s="1070"/>
      <c r="E73" s="1070"/>
      <c r="F73" s="1070"/>
      <c r="G73" s="1070"/>
      <c r="H73" s="1070"/>
      <c r="I73" s="1070"/>
      <c r="J73" s="1070"/>
      <c r="K73" s="1070"/>
      <c r="L73" s="1070"/>
      <c r="M73" s="1070"/>
      <c r="N73" s="1070"/>
      <c r="O73" s="1070"/>
      <c r="P73" s="1071"/>
      <c r="Q73" s="1072">
        <v>107</v>
      </c>
      <c r="R73" s="1066"/>
      <c r="S73" s="1066"/>
      <c r="T73" s="1066"/>
      <c r="U73" s="1066"/>
      <c r="V73" s="1066">
        <v>103</v>
      </c>
      <c r="W73" s="1066"/>
      <c r="X73" s="1066"/>
      <c r="Y73" s="1066"/>
      <c r="Z73" s="1066"/>
      <c r="AA73" s="1066">
        <v>4</v>
      </c>
      <c r="AB73" s="1066"/>
      <c r="AC73" s="1066"/>
      <c r="AD73" s="1066"/>
      <c r="AE73" s="1066"/>
      <c r="AF73" s="1066">
        <v>4</v>
      </c>
      <c r="AG73" s="1066"/>
      <c r="AH73" s="1066"/>
      <c r="AI73" s="1066"/>
      <c r="AJ73" s="1066"/>
      <c r="AK73" s="1066">
        <v>16</v>
      </c>
      <c r="AL73" s="1066"/>
      <c r="AM73" s="1066"/>
      <c r="AN73" s="1066"/>
      <c r="AO73" s="1066"/>
      <c r="AP73" s="1066">
        <v>5567</v>
      </c>
      <c r="AQ73" s="1066"/>
      <c r="AR73" s="1066"/>
      <c r="AS73" s="1066"/>
      <c r="AT73" s="1066"/>
      <c r="AU73" s="1066">
        <v>618</v>
      </c>
      <c r="AV73" s="1066"/>
      <c r="AW73" s="1066"/>
      <c r="AX73" s="1066"/>
      <c r="AY73" s="1066"/>
      <c r="AZ73" s="1067"/>
      <c r="BA73" s="1067"/>
      <c r="BB73" s="1067"/>
      <c r="BC73" s="1067"/>
      <c r="BD73" s="1068"/>
      <c r="BE73" s="266"/>
      <c r="BF73" s="266"/>
      <c r="BG73" s="266"/>
      <c r="BH73" s="266"/>
      <c r="BI73" s="266"/>
      <c r="BJ73" s="266"/>
      <c r="BK73" s="266"/>
      <c r="BL73" s="266"/>
      <c r="BM73" s="266"/>
      <c r="BN73" s="266"/>
      <c r="BO73" s="266"/>
      <c r="BP73" s="266"/>
      <c r="BQ73" s="263">
        <v>67</v>
      </c>
      <c r="BR73" s="268"/>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7"/>
    </row>
    <row r="74" spans="1:131" s="248" customFormat="1" ht="26.25" customHeight="1" x14ac:dyDescent="0.15">
      <c r="A74" s="262">
        <v>7</v>
      </c>
      <c r="B74" s="1069" t="s">
        <v>583</v>
      </c>
      <c r="C74" s="1070"/>
      <c r="D74" s="1070"/>
      <c r="E74" s="1070"/>
      <c r="F74" s="1070"/>
      <c r="G74" s="1070"/>
      <c r="H74" s="1070"/>
      <c r="I74" s="1070"/>
      <c r="J74" s="1070"/>
      <c r="K74" s="1070"/>
      <c r="L74" s="1070"/>
      <c r="M74" s="1070"/>
      <c r="N74" s="1070"/>
      <c r="O74" s="1070"/>
      <c r="P74" s="1071"/>
      <c r="Q74" s="1072">
        <v>942</v>
      </c>
      <c r="R74" s="1066"/>
      <c r="S74" s="1066"/>
      <c r="T74" s="1066"/>
      <c r="U74" s="1066"/>
      <c r="V74" s="1066">
        <v>890</v>
      </c>
      <c r="W74" s="1066"/>
      <c r="X74" s="1066"/>
      <c r="Y74" s="1066"/>
      <c r="Z74" s="1066"/>
      <c r="AA74" s="1066">
        <v>52</v>
      </c>
      <c r="AB74" s="1066"/>
      <c r="AC74" s="1066"/>
      <c r="AD74" s="1066"/>
      <c r="AE74" s="1066"/>
      <c r="AF74" s="1066">
        <v>114</v>
      </c>
      <c r="AG74" s="1066"/>
      <c r="AH74" s="1066"/>
      <c r="AI74" s="1066"/>
      <c r="AJ74" s="1066"/>
      <c r="AK74" s="1066">
        <v>1</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6"/>
      <c r="BF74" s="266"/>
      <c r="BG74" s="266"/>
      <c r="BH74" s="266"/>
      <c r="BI74" s="266"/>
      <c r="BJ74" s="266"/>
      <c r="BK74" s="266"/>
      <c r="BL74" s="266"/>
      <c r="BM74" s="266"/>
      <c r="BN74" s="266"/>
      <c r="BO74" s="266"/>
      <c r="BP74" s="266"/>
      <c r="BQ74" s="263">
        <v>68</v>
      </c>
      <c r="BR74" s="268"/>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7"/>
    </row>
    <row r="75" spans="1:131" s="248" customFormat="1" ht="26.25" customHeight="1" x14ac:dyDescent="0.15">
      <c r="A75" s="262">
        <v>8</v>
      </c>
      <c r="B75" s="1069" t="s">
        <v>584</v>
      </c>
      <c r="C75" s="1070"/>
      <c r="D75" s="1070"/>
      <c r="E75" s="1070"/>
      <c r="F75" s="1070"/>
      <c r="G75" s="1070"/>
      <c r="H75" s="1070"/>
      <c r="I75" s="1070"/>
      <c r="J75" s="1070"/>
      <c r="K75" s="1070"/>
      <c r="L75" s="1070"/>
      <c r="M75" s="1070"/>
      <c r="N75" s="1070"/>
      <c r="O75" s="1070"/>
      <c r="P75" s="1071"/>
      <c r="Q75" s="1073">
        <v>181</v>
      </c>
      <c r="R75" s="1074"/>
      <c r="S75" s="1074"/>
      <c r="T75" s="1074"/>
      <c r="U75" s="1075"/>
      <c r="V75" s="1076">
        <v>179</v>
      </c>
      <c r="W75" s="1074"/>
      <c r="X75" s="1074"/>
      <c r="Y75" s="1074"/>
      <c r="Z75" s="1075"/>
      <c r="AA75" s="1076">
        <v>2</v>
      </c>
      <c r="AB75" s="1074"/>
      <c r="AC75" s="1074"/>
      <c r="AD75" s="1074"/>
      <c r="AE75" s="1075"/>
      <c r="AF75" s="1076">
        <v>2</v>
      </c>
      <c r="AG75" s="1074"/>
      <c r="AH75" s="1074"/>
      <c r="AI75" s="1074"/>
      <c r="AJ75" s="1075"/>
      <c r="AK75" s="1076">
        <v>0</v>
      </c>
      <c r="AL75" s="1074"/>
      <c r="AM75" s="1074"/>
      <c r="AN75" s="1074"/>
      <c r="AO75" s="1075"/>
      <c r="AP75" s="1076">
        <v>10</v>
      </c>
      <c r="AQ75" s="1074"/>
      <c r="AR75" s="1074"/>
      <c r="AS75" s="1074"/>
      <c r="AT75" s="1075"/>
      <c r="AU75" s="1076"/>
      <c r="AV75" s="1074"/>
      <c r="AW75" s="1074"/>
      <c r="AX75" s="1074"/>
      <c r="AY75" s="1075"/>
      <c r="AZ75" s="1067"/>
      <c r="BA75" s="1067"/>
      <c r="BB75" s="1067"/>
      <c r="BC75" s="1067"/>
      <c r="BD75" s="1068"/>
      <c r="BE75" s="266"/>
      <c r="BF75" s="266"/>
      <c r="BG75" s="266"/>
      <c r="BH75" s="266"/>
      <c r="BI75" s="266"/>
      <c r="BJ75" s="266"/>
      <c r="BK75" s="266"/>
      <c r="BL75" s="266"/>
      <c r="BM75" s="266"/>
      <c r="BN75" s="266"/>
      <c r="BO75" s="266"/>
      <c r="BP75" s="266"/>
      <c r="BQ75" s="263">
        <v>69</v>
      </c>
      <c r="BR75" s="268"/>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7"/>
    </row>
    <row r="76" spans="1:131" s="248" customFormat="1" ht="26.25" customHeight="1" x14ac:dyDescent="0.15">
      <c r="A76" s="262">
        <v>9</v>
      </c>
      <c r="B76" s="1069" t="s">
        <v>585</v>
      </c>
      <c r="C76" s="1070"/>
      <c r="D76" s="1070"/>
      <c r="E76" s="1070"/>
      <c r="F76" s="1070"/>
      <c r="G76" s="1070"/>
      <c r="H76" s="1070"/>
      <c r="I76" s="1070"/>
      <c r="J76" s="1070"/>
      <c r="K76" s="1070"/>
      <c r="L76" s="1070"/>
      <c r="M76" s="1070"/>
      <c r="N76" s="1070"/>
      <c r="O76" s="1070"/>
      <c r="P76" s="1071"/>
      <c r="Q76" s="1073">
        <v>6467</v>
      </c>
      <c r="R76" s="1074"/>
      <c r="S76" s="1074"/>
      <c r="T76" s="1074"/>
      <c r="U76" s="1075"/>
      <c r="V76" s="1076">
        <v>5925</v>
      </c>
      <c r="W76" s="1074"/>
      <c r="X76" s="1074"/>
      <c r="Y76" s="1074"/>
      <c r="Z76" s="1075"/>
      <c r="AA76" s="1076">
        <v>542</v>
      </c>
      <c r="AB76" s="1074"/>
      <c r="AC76" s="1074"/>
      <c r="AD76" s="1074"/>
      <c r="AE76" s="1075"/>
      <c r="AF76" s="1076">
        <v>550</v>
      </c>
      <c r="AG76" s="1074"/>
      <c r="AH76" s="1074"/>
      <c r="AI76" s="1074"/>
      <c r="AJ76" s="1075"/>
      <c r="AK76" s="1076">
        <v>0</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6"/>
      <c r="BF76" s="266"/>
      <c r="BG76" s="266"/>
      <c r="BH76" s="266"/>
      <c r="BI76" s="266"/>
      <c r="BJ76" s="266"/>
      <c r="BK76" s="266"/>
      <c r="BL76" s="266"/>
      <c r="BM76" s="266"/>
      <c r="BN76" s="266"/>
      <c r="BO76" s="266"/>
      <c r="BP76" s="266"/>
      <c r="BQ76" s="263">
        <v>70</v>
      </c>
      <c r="BR76" s="268"/>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7"/>
    </row>
    <row r="77" spans="1:131" s="248" customFormat="1" ht="26.25" customHeight="1" x14ac:dyDescent="0.15">
      <c r="A77" s="262">
        <v>10</v>
      </c>
      <c r="B77" s="1069" t="s">
        <v>586</v>
      </c>
      <c r="C77" s="1070"/>
      <c r="D77" s="1070"/>
      <c r="E77" s="1070"/>
      <c r="F77" s="1070"/>
      <c r="G77" s="1070"/>
      <c r="H77" s="1070"/>
      <c r="I77" s="1070"/>
      <c r="J77" s="1070"/>
      <c r="K77" s="1070"/>
      <c r="L77" s="1070"/>
      <c r="M77" s="1070"/>
      <c r="N77" s="1070"/>
      <c r="O77" s="1070"/>
      <c r="P77" s="1071"/>
      <c r="Q77" s="1073">
        <v>15</v>
      </c>
      <c r="R77" s="1074"/>
      <c r="S77" s="1074"/>
      <c r="T77" s="1074"/>
      <c r="U77" s="1075"/>
      <c r="V77" s="1076">
        <v>6</v>
      </c>
      <c r="W77" s="1074"/>
      <c r="X77" s="1074"/>
      <c r="Y77" s="1074"/>
      <c r="Z77" s="1075"/>
      <c r="AA77" s="1076">
        <v>9</v>
      </c>
      <c r="AB77" s="1074"/>
      <c r="AC77" s="1074"/>
      <c r="AD77" s="1074"/>
      <c r="AE77" s="1075"/>
      <c r="AF77" s="1076">
        <v>1</v>
      </c>
      <c r="AG77" s="1074"/>
      <c r="AH77" s="1074"/>
      <c r="AI77" s="1074"/>
      <c r="AJ77" s="1075"/>
      <c r="AK77" s="1076">
        <v>10</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6"/>
      <c r="BF77" s="266"/>
      <c r="BG77" s="266"/>
      <c r="BH77" s="266"/>
      <c r="BI77" s="266"/>
      <c r="BJ77" s="266"/>
      <c r="BK77" s="266"/>
      <c r="BL77" s="266"/>
      <c r="BM77" s="266"/>
      <c r="BN77" s="266"/>
      <c r="BO77" s="266"/>
      <c r="BP77" s="266"/>
      <c r="BQ77" s="263">
        <v>71</v>
      </c>
      <c r="BR77" s="268"/>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7"/>
    </row>
    <row r="78" spans="1:131" s="248" customFormat="1" ht="26.25" customHeight="1" x14ac:dyDescent="0.15">
      <c r="A78" s="262">
        <v>11</v>
      </c>
      <c r="B78" s="1069" t="s">
        <v>587</v>
      </c>
      <c r="C78" s="1070"/>
      <c r="D78" s="1070"/>
      <c r="E78" s="1070"/>
      <c r="F78" s="1070"/>
      <c r="G78" s="1070"/>
      <c r="H78" s="1070"/>
      <c r="I78" s="1070"/>
      <c r="J78" s="1070"/>
      <c r="K78" s="1070"/>
      <c r="L78" s="1070"/>
      <c r="M78" s="1070"/>
      <c r="N78" s="1070"/>
      <c r="O78" s="1070"/>
      <c r="P78" s="1071"/>
      <c r="Q78" s="1072">
        <v>1291</v>
      </c>
      <c r="R78" s="1066"/>
      <c r="S78" s="1066"/>
      <c r="T78" s="1066"/>
      <c r="U78" s="1066"/>
      <c r="V78" s="1066">
        <v>1258</v>
      </c>
      <c r="W78" s="1066"/>
      <c r="X78" s="1066"/>
      <c r="Y78" s="1066"/>
      <c r="Z78" s="1066"/>
      <c r="AA78" s="1066">
        <v>33</v>
      </c>
      <c r="AB78" s="1066"/>
      <c r="AC78" s="1066"/>
      <c r="AD78" s="1066"/>
      <c r="AE78" s="1066"/>
      <c r="AF78" s="1066">
        <v>33</v>
      </c>
      <c r="AG78" s="1066"/>
      <c r="AH78" s="1066"/>
      <c r="AI78" s="1066"/>
      <c r="AJ78" s="1066"/>
      <c r="AK78" s="1066">
        <v>95</v>
      </c>
      <c r="AL78" s="1066"/>
      <c r="AM78" s="1066"/>
      <c r="AN78" s="1066"/>
      <c r="AO78" s="1066"/>
      <c r="AP78" s="1066"/>
      <c r="AQ78" s="1066"/>
      <c r="AR78" s="1066"/>
      <c r="AS78" s="1066"/>
      <c r="AT78" s="1066"/>
      <c r="AU78" s="1066"/>
      <c r="AV78" s="1066"/>
      <c r="AW78" s="1066"/>
      <c r="AX78" s="1066"/>
      <c r="AY78" s="1066"/>
      <c r="AZ78" s="1067"/>
      <c r="BA78" s="1067"/>
      <c r="BB78" s="1067"/>
      <c r="BC78" s="1067"/>
      <c r="BD78" s="1068"/>
      <c r="BE78" s="266"/>
      <c r="BF78" s="266"/>
      <c r="BG78" s="266"/>
      <c r="BH78" s="266"/>
      <c r="BI78" s="266"/>
      <c r="BJ78" s="269"/>
      <c r="BK78" s="269"/>
      <c r="BL78" s="269"/>
      <c r="BM78" s="269"/>
      <c r="BN78" s="269"/>
      <c r="BO78" s="266"/>
      <c r="BP78" s="266"/>
      <c r="BQ78" s="263">
        <v>72</v>
      </c>
      <c r="BR78" s="268"/>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7"/>
    </row>
    <row r="79" spans="1:131" s="248" customFormat="1" ht="26.25" customHeight="1" x14ac:dyDescent="0.15">
      <c r="A79" s="262">
        <v>12</v>
      </c>
      <c r="B79" s="1069" t="s">
        <v>588</v>
      </c>
      <c r="C79" s="1070"/>
      <c r="D79" s="1070"/>
      <c r="E79" s="1070"/>
      <c r="F79" s="1070"/>
      <c r="G79" s="1070"/>
      <c r="H79" s="1070"/>
      <c r="I79" s="1070"/>
      <c r="J79" s="1070"/>
      <c r="K79" s="1070"/>
      <c r="L79" s="1070"/>
      <c r="M79" s="1070"/>
      <c r="N79" s="1070"/>
      <c r="O79" s="1070"/>
      <c r="P79" s="1071"/>
      <c r="Q79" s="1072">
        <v>600</v>
      </c>
      <c r="R79" s="1066"/>
      <c r="S79" s="1066"/>
      <c r="T79" s="1066"/>
      <c r="U79" s="1066"/>
      <c r="V79" s="1066">
        <v>537</v>
      </c>
      <c r="W79" s="1066"/>
      <c r="X79" s="1066"/>
      <c r="Y79" s="1066"/>
      <c r="Z79" s="1066"/>
      <c r="AA79" s="1066">
        <v>63</v>
      </c>
      <c r="AB79" s="1066"/>
      <c r="AC79" s="1066"/>
      <c r="AD79" s="1066"/>
      <c r="AE79" s="1066"/>
      <c r="AF79" s="1066">
        <v>63</v>
      </c>
      <c r="AG79" s="1066"/>
      <c r="AH79" s="1066"/>
      <c r="AI79" s="1066"/>
      <c r="AJ79" s="1066"/>
      <c r="AK79" s="1066">
        <v>127</v>
      </c>
      <c r="AL79" s="1066"/>
      <c r="AM79" s="1066"/>
      <c r="AN79" s="1066"/>
      <c r="AO79" s="1066"/>
      <c r="AP79" s="1066"/>
      <c r="AQ79" s="1066"/>
      <c r="AR79" s="1066"/>
      <c r="AS79" s="1066"/>
      <c r="AT79" s="1066"/>
      <c r="AU79" s="1066"/>
      <c r="AV79" s="1066"/>
      <c r="AW79" s="1066"/>
      <c r="AX79" s="1066"/>
      <c r="AY79" s="1066"/>
      <c r="AZ79" s="1067"/>
      <c r="BA79" s="1067"/>
      <c r="BB79" s="1067"/>
      <c r="BC79" s="1067"/>
      <c r="BD79" s="1068"/>
      <c r="BE79" s="266"/>
      <c r="BF79" s="266"/>
      <c r="BG79" s="266"/>
      <c r="BH79" s="266"/>
      <c r="BI79" s="266"/>
      <c r="BJ79" s="269"/>
      <c r="BK79" s="269"/>
      <c r="BL79" s="269"/>
      <c r="BM79" s="269"/>
      <c r="BN79" s="269"/>
      <c r="BO79" s="266"/>
      <c r="BP79" s="266"/>
      <c r="BQ79" s="263">
        <v>73</v>
      </c>
      <c r="BR79" s="268"/>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7"/>
    </row>
    <row r="80" spans="1:131" s="248" customFormat="1" ht="26.25" customHeight="1" x14ac:dyDescent="0.15">
      <c r="A80" s="262">
        <v>13</v>
      </c>
      <c r="B80" s="1069" t="s">
        <v>589</v>
      </c>
      <c r="C80" s="1070"/>
      <c r="D80" s="1070"/>
      <c r="E80" s="1070"/>
      <c r="F80" s="1070"/>
      <c r="G80" s="1070"/>
      <c r="H80" s="1070"/>
      <c r="I80" s="1070"/>
      <c r="J80" s="1070"/>
      <c r="K80" s="1070"/>
      <c r="L80" s="1070"/>
      <c r="M80" s="1070"/>
      <c r="N80" s="1070"/>
      <c r="O80" s="1070"/>
      <c r="P80" s="1071"/>
      <c r="Q80" s="1072">
        <v>296986</v>
      </c>
      <c r="R80" s="1066"/>
      <c r="S80" s="1066"/>
      <c r="T80" s="1066"/>
      <c r="U80" s="1066"/>
      <c r="V80" s="1066">
        <v>274820</v>
      </c>
      <c r="W80" s="1066"/>
      <c r="X80" s="1066"/>
      <c r="Y80" s="1066"/>
      <c r="Z80" s="1066"/>
      <c r="AA80" s="1066">
        <v>22166</v>
      </c>
      <c r="AB80" s="1066"/>
      <c r="AC80" s="1066"/>
      <c r="AD80" s="1066"/>
      <c r="AE80" s="1066"/>
      <c r="AF80" s="1066">
        <v>22166</v>
      </c>
      <c r="AG80" s="1066"/>
      <c r="AH80" s="1066"/>
      <c r="AI80" s="1066"/>
      <c r="AJ80" s="1066"/>
      <c r="AK80" s="1066">
        <v>255</v>
      </c>
      <c r="AL80" s="1066"/>
      <c r="AM80" s="1066"/>
      <c r="AN80" s="1066"/>
      <c r="AO80" s="1066"/>
      <c r="AP80" s="1066"/>
      <c r="AQ80" s="1066"/>
      <c r="AR80" s="1066"/>
      <c r="AS80" s="1066"/>
      <c r="AT80" s="1066"/>
      <c r="AU80" s="1066"/>
      <c r="AV80" s="1066"/>
      <c r="AW80" s="1066"/>
      <c r="AX80" s="1066"/>
      <c r="AY80" s="1066"/>
      <c r="AZ80" s="1067"/>
      <c r="BA80" s="1067"/>
      <c r="BB80" s="1067"/>
      <c r="BC80" s="1067"/>
      <c r="BD80" s="1068"/>
      <c r="BE80" s="266"/>
      <c r="BF80" s="266"/>
      <c r="BG80" s="266"/>
      <c r="BH80" s="266"/>
      <c r="BI80" s="266"/>
      <c r="BJ80" s="266"/>
      <c r="BK80" s="266"/>
      <c r="BL80" s="266"/>
      <c r="BM80" s="266"/>
      <c r="BN80" s="266"/>
      <c r="BO80" s="266"/>
      <c r="BP80" s="266"/>
      <c r="BQ80" s="263">
        <v>74</v>
      </c>
      <c r="BR80" s="268"/>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7"/>
    </row>
    <row r="81" spans="1:131" s="248" customFormat="1" ht="26.25" customHeight="1" x14ac:dyDescent="0.15">
      <c r="A81" s="262">
        <v>14</v>
      </c>
      <c r="B81" s="1069" t="s">
        <v>590</v>
      </c>
      <c r="C81" s="1070"/>
      <c r="D81" s="1070"/>
      <c r="E81" s="1070"/>
      <c r="F81" s="1070"/>
      <c r="G81" s="1070"/>
      <c r="H81" s="1070"/>
      <c r="I81" s="1070"/>
      <c r="J81" s="1070"/>
      <c r="K81" s="1070"/>
      <c r="L81" s="1070"/>
      <c r="M81" s="1070"/>
      <c r="N81" s="1070"/>
      <c r="O81" s="1070"/>
      <c r="P81" s="1071"/>
      <c r="Q81" s="1072">
        <v>195</v>
      </c>
      <c r="R81" s="1066"/>
      <c r="S81" s="1066"/>
      <c r="T81" s="1066"/>
      <c r="U81" s="1066"/>
      <c r="V81" s="1066">
        <v>186</v>
      </c>
      <c r="W81" s="1066"/>
      <c r="X81" s="1066"/>
      <c r="Y81" s="1066"/>
      <c r="Z81" s="1066"/>
      <c r="AA81" s="1066">
        <v>9</v>
      </c>
      <c r="AB81" s="1066"/>
      <c r="AC81" s="1066"/>
      <c r="AD81" s="1066"/>
      <c r="AE81" s="1066"/>
      <c r="AF81" s="1066">
        <v>9</v>
      </c>
      <c r="AG81" s="1066"/>
      <c r="AH81" s="1066"/>
      <c r="AI81" s="1066"/>
      <c r="AJ81" s="1066"/>
      <c r="AK81" s="1066" t="s">
        <v>598</v>
      </c>
      <c r="AL81" s="1066"/>
      <c r="AM81" s="1066"/>
      <c r="AN81" s="1066"/>
      <c r="AO81" s="1066"/>
      <c r="AP81" s="1066"/>
      <c r="AQ81" s="1066"/>
      <c r="AR81" s="1066"/>
      <c r="AS81" s="1066"/>
      <c r="AT81" s="1066"/>
      <c r="AU81" s="1066"/>
      <c r="AV81" s="1066"/>
      <c r="AW81" s="1066"/>
      <c r="AX81" s="1066"/>
      <c r="AY81" s="1066"/>
      <c r="AZ81" s="1067"/>
      <c r="BA81" s="1067"/>
      <c r="BB81" s="1067"/>
      <c r="BC81" s="1067"/>
      <c r="BD81" s="1068"/>
      <c r="BE81" s="266"/>
      <c r="BF81" s="266"/>
      <c r="BG81" s="266"/>
      <c r="BH81" s="266"/>
      <c r="BI81" s="266"/>
      <c r="BJ81" s="266"/>
      <c r="BK81" s="266"/>
      <c r="BL81" s="266"/>
      <c r="BM81" s="266"/>
      <c r="BN81" s="266"/>
      <c r="BO81" s="266"/>
      <c r="BP81" s="266"/>
      <c r="BQ81" s="263">
        <v>75</v>
      </c>
      <c r="BR81" s="268"/>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7"/>
    </row>
    <row r="82" spans="1:131" s="248" customFormat="1" ht="26.25" customHeight="1" x14ac:dyDescent="0.15">
      <c r="A82" s="262">
        <v>15</v>
      </c>
      <c r="B82" s="1069" t="s">
        <v>591</v>
      </c>
      <c r="C82" s="1070"/>
      <c r="D82" s="1070"/>
      <c r="E82" s="1070"/>
      <c r="F82" s="1070"/>
      <c r="G82" s="1070"/>
      <c r="H82" s="1070"/>
      <c r="I82" s="1070"/>
      <c r="J82" s="1070"/>
      <c r="K82" s="1070"/>
      <c r="L82" s="1070"/>
      <c r="M82" s="1070"/>
      <c r="N82" s="1070"/>
      <c r="O82" s="1070"/>
      <c r="P82" s="1071"/>
      <c r="Q82" s="1072">
        <v>80</v>
      </c>
      <c r="R82" s="1066"/>
      <c r="S82" s="1066"/>
      <c r="T82" s="1066"/>
      <c r="U82" s="1066"/>
      <c r="V82" s="1066">
        <v>64</v>
      </c>
      <c r="W82" s="1066"/>
      <c r="X82" s="1066"/>
      <c r="Y82" s="1066"/>
      <c r="Z82" s="1066"/>
      <c r="AA82" s="1066">
        <v>16</v>
      </c>
      <c r="AB82" s="1066"/>
      <c r="AC82" s="1066"/>
      <c r="AD82" s="1066"/>
      <c r="AE82" s="1066"/>
      <c r="AF82" s="1066">
        <v>13</v>
      </c>
      <c r="AG82" s="1066"/>
      <c r="AH82" s="1066"/>
      <c r="AI82" s="1066"/>
      <c r="AJ82" s="1066"/>
      <c r="AK82" s="1066">
        <v>0</v>
      </c>
      <c r="AL82" s="1066"/>
      <c r="AM82" s="1066"/>
      <c r="AN82" s="1066"/>
      <c r="AO82" s="1066"/>
      <c r="AP82" s="1066"/>
      <c r="AQ82" s="1066"/>
      <c r="AR82" s="1066"/>
      <c r="AS82" s="1066"/>
      <c r="AT82" s="1066"/>
      <c r="AU82" s="1066"/>
      <c r="AV82" s="1066"/>
      <c r="AW82" s="1066"/>
      <c r="AX82" s="1066"/>
      <c r="AY82" s="1066"/>
      <c r="AZ82" s="1067"/>
      <c r="BA82" s="1067"/>
      <c r="BB82" s="1067"/>
      <c r="BC82" s="1067"/>
      <c r="BD82" s="1068"/>
      <c r="BE82" s="266"/>
      <c r="BF82" s="266"/>
      <c r="BG82" s="266"/>
      <c r="BH82" s="266"/>
      <c r="BI82" s="266"/>
      <c r="BJ82" s="266"/>
      <c r="BK82" s="266"/>
      <c r="BL82" s="266"/>
      <c r="BM82" s="266"/>
      <c r="BN82" s="266"/>
      <c r="BO82" s="266"/>
      <c r="BP82" s="266"/>
      <c r="BQ82" s="263">
        <v>76</v>
      </c>
      <c r="BR82" s="268"/>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7"/>
    </row>
    <row r="83" spans="1:131" s="248" customFormat="1" ht="26.25" customHeight="1" x14ac:dyDescent="0.15">
      <c r="A83" s="262">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6"/>
      <c r="BF83" s="266"/>
      <c r="BG83" s="266"/>
      <c r="BH83" s="266"/>
      <c r="BI83" s="266"/>
      <c r="BJ83" s="266"/>
      <c r="BK83" s="266"/>
      <c r="BL83" s="266"/>
      <c r="BM83" s="266"/>
      <c r="BN83" s="266"/>
      <c r="BO83" s="266"/>
      <c r="BP83" s="266"/>
      <c r="BQ83" s="263">
        <v>77</v>
      </c>
      <c r="BR83" s="268"/>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7"/>
    </row>
    <row r="84" spans="1:131" s="248" customFormat="1" ht="26.25" customHeight="1" x14ac:dyDescent="0.15">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7"/>
    </row>
    <row r="85" spans="1:131" s="248" customFormat="1" ht="26.25" customHeight="1" x14ac:dyDescent="0.15">
      <c r="A85" s="26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7"/>
    </row>
    <row r="86" spans="1:131" s="248" customFormat="1" ht="26.25" customHeight="1" x14ac:dyDescent="0.15">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7"/>
    </row>
    <row r="87" spans="1:131" s="248" customFormat="1" ht="26.25" customHeight="1" x14ac:dyDescent="0.15">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7"/>
    </row>
    <row r="88" spans="1:131" s="248" customFormat="1" ht="26.25" customHeight="1" thickBot="1" x14ac:dyDescent="0.2">
      <c r="A88" s="265" t="s">
        <v>390</v>
      </c>
      <c r="B88" s="1039" t="s">
        <v>418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22960</v>
      </c>
      <c r="AG88" s="1054"/>
      <c r="AH88" s="1054"/>
      <c r="AI88" s="1054"/>
      <c r="AJ88" s="1054"/>
      <c r="AK88" s="1058"/>
      <c r="AL88" s="1058"/>
      <c r="AM88" s="1058"/>
      <c r="AN88" s="1058"/>
      <c r="AO88" s="1058"/>
      <c r="AP88" s="1054">
        <v>5581</v>
      </c>
      <c r="AQ88" s="1054"/>
      <c r="AR88" s="1054"/>
      <c r="AS88" s="1054"/>
      <c r="AT88" s="1054"/>
      <c r="AU88" s="1054">
        <v>618</v>
      </c>
      <c r="AV88" s="1054"/>
      <c r="AW88" s="1054"/>
      <c r="AX88" s="1054"/>
      <c r="AY88" s="1054"/>
      <c r="AZ88" s="1055"/>
      <c r="BA88" s="1055"/>
      <c r="BB88" s="1055"/>
      <c r="BC88" s="1055"/>
      <c r="BD88" s="1056"/>
      <c r="BE88" s="266"/>
      <c r="BF88" s="266"/>
      <c r="BG88" s="266"/>
      <c r="BH88" s="266"/>
      <c r="BI88" s="266"/>
      <c r="BJ88" s="266"/>
      <c r="BK88" s="266"/>
      <c r="BL88" s="266"/>
      <c r="BM88" s="266"/>
      <c r="BN88" s="266"/>
      <c r="BO88" s="266"/>
      <c r="BP88" s="266"/>
      <c r="BQ88" s="263">
        <v>82</v>
      </c>
      <c r="BR88" s="268"/>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9" t="s">
        <v>419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v>
      </c>
      <c r="CS102" s="1046"/>
      <c r="CT102" s="1046"/>
      <c r="CU102" s="1046"/>
      <c r="CV102" s="1047"/>
      <c r="CW102" s="1045">
        <v>0</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1" t="s">
        <v>420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2" t="s">
        <v>421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3" t="s">
        <v>424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7" customFormat="1" ht="26.25" customHeight="1" x14ac:dyDescent="0.15">
      <c r="A109" s="988" t="s">
        <v>426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427</v>
      </c>
      <c r="AB109" s="989"/>
      <c r="AC109" s="989"/>
      <c r="AD109" s="989"/>
      <c r="AE109" s="990"/>
      <c r="AF109" s="991" t="s">
        <v>428</v>
      </c>
      <c r="AG109" s="989"/>
      <c r="AH109" s="989"/>
      <c r="AI109" s="989"/>
      <c r="AJ109" s="990"/>
      <c r="AK109" s="991" t="s">
        <v>306</v>
      </c>
      <c r="AL109" s="989"/>
      <c r="AM109" s="989"/>
      <c r="AN109" s="989"/>
      <c r="AO109" s="990"/>
      <c r="AP109" s="991" t="s">
        <v>429</v>
      </c>
      <c r="AQ109" s="989"/>
      <c r="AR109" s="989"/>
      <c r="AS109" s="989"/>
      <c r="AT109" s="1020"/>
      <c r="AU109" s="988" t="s">
        <v>426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427</v>
      </c>
      <c r="BR109" s="989"/>
      <c r="BS109" s="989"/>
      <c r="BT109" s="989"/>
      <c r="BU109" s="990"/>
      <c r="BV109" s="991" t="s">
        <v>428</v>
      </c>
      <c r="BW109" s="989"/>
      <c r="BX109" s="989"/>
      <c r="BY109" s="989"/>
      <c r="BZ109" s="990"/>
      <c r="CA109" s="991" t="s">
        <v>306</v>
      </c>
      <c r="CB109" s="989"/>
      <c r="CC109" s="989"/>
      <c r="CD109" s="989"/>
      <c r="CE109" s="990"/>
      <c r="CF109" s="1027" t="s">
        <v>429</v>
      </c>
      <c r="CG109" s="1027"/>
      <c r="CH109" s="1027"/>
      <c r="CI109" s="1027"/>
      <c r="CJ109" s="1027"/>
      <c r="CK109" s="991" t="s">
        <v>430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427</v>
      </c>
      <c r="DH109" s="989"/>
      <c r="DI109" s="989"/>
      <c r="DJ109" s="989"/>
      <c r="DK109" s="990"/>
      <c r="DL109" s="991" t="s">
        <v>428</v>
      </c>
      <c r="DM109" s="989"/>
      <c r="DN109" s="989"/>
      <c r="DO109" s="989"/>
      <c r="DP109" s="990"/>
      <c r="DQ109" s="991" t="s">
        <v>306</v>
      </c>
      <c r="DR109" s="989"/>
      <c r="DS109" s="989"/>
      <c r="DT109" s="989"/>
      <c r="DU109" s="990"/>
      <c r="DV109" s="991" t="s">
        <v>429</v>
      </c>
      <c r="DW109" s="989"/>
      <c r="DX109" s="989"/>
      <c r="DY109" s="989"/>
      <c r="DZ109" s="1020"/>
    </row>
    <row r="110" spans="1:131" s="247" customFormat="1" ht="26.25" customHeight="1" x14ac:dyDescent="0.15">
      <c r="A110" s="891" t="s">
        <v>431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457100</v>
      </c>
      <c r="AB110" s="982"/>
      <c r="AC110" s="982"/>
      <c r="AD110" s="982"/>
      <c r="AE110" s="983"/>
      <c r="AF110" s="984">
        <v>458702</v>
      </c>
      <c r="AG110" s="982"/>
      <c r="AH110" s="982"/>
      <c r="AI110" s="982"/>
      <c r="AJ110" s="983"/>
      <c r="AK110" s="984">
        <v>460737</v>
      </c>
      <c r="AL110" s="982"/>
      <c r="AM110" s="982"/>
      <c r="AN110" s="982"/>
      <c r="AO110" s="983"/>
      <c r="AP110" s="985">
        <v>21.6</v>
      </c>
      <c r="AQ110" s="986"/>
      <c r="AR110" s="986"/>
      <c r="AS110" s="986"/>
      <c r="AT110" s="987"/>
      <c r="AU110" s="1021" t="s">
        <v>72</v>
      </c>
      <c r="AV110" s="1022"/>
      <c r="AW110" s="1022"/>
      <c r="AX110" s="1022"/>
      <c r="AY110" s="1022"/>
      <c r="AZ110" s="947" t="s">
        <v>432</v>
      </c>
      <c r="BA110" s="892"/>
      <c r="BB110" s="892"/>
      <c r="BC110" s="892"/>
      <c r="BD110" s="892"/>
      <c r="BE110" s="892"/>
      <c r="BF110" s="892"/>
      <c r="BG110" s="892"/>
      <c r="BH110" s="892"/>
      <c r="BI110" s="892"/>
      <c r="BJ110" s="892"/>
      <c r="BK110" s="892"/>
      <c r="BL110" s="892"/>
      <c r="BM110" s="892"/>
      <c r="BN110" s="892"/>
      <c r="BO110" s="892"/>
      <c r="BP110" s="893"/>
      <c r="BQ110" s="948">
        <v>4273336</v>
      </c>
      <c r="BR110" s="929"/>
      <c r="BS110" s="929"/>
      <c r="BT110" s="929"/>
      <c r="BU110" s="929"/>
      <c r="BV110" s="929">
        <v>4204888</v>
      </c>
      <c r="BW110" s="929"/>
      <c r="BX110" s="929"/>
      <c r="BY110" s="929"/>
      <c r="BZ110" s="929"/>
      <c r="CA110" s="929">
        <v>4075093</v>
      </c>
      <c r="CB110" s="929"/>
      <c r="CC110" s="929"/>
      <c r="CD110" s="929"/>
      <c r="CE110" s="929"/>
      <c r="CF110" s="953">
        <v>191.4</v>
      </c>
      <c r="CG110" s="954"/>
      <c r="CH110" s="954"/>
      <c r="CI110" s="954"/>
      <c r="CJ110" s="954"/>
      <c r="CK110" s="1017" t="s">
        <v>433</v>
      </c>
      <c r="CL110" s="903"/>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126</v>
      </c>
      <c r="DM110" s="929"/>
      <c r="DN110" s="929"/>
      <c r="DO110" s="929"/>
      <c r="DP110" s="929"/>
      <c r="DQ110" s="929" t="s">
        <v>126</v>
      </c>
      <c r="DR110" s="929"/>
      <c r="DS110" s="929"/>
      <c r="DT110" s="929"/>
      <c r="DU110" s="929"/>
      <c r="DV110" s="930" t="s">
        <v>126</v>
      </c>
      <c r="DW110" s="930"/>
      <c r="DX110" s="930"/>
      <c r="DY110" s="930"/>
      <c r="DZ110" s="931"/>
    </row>
    <row r="111" spans="1:131" s="247" customFormat="1" ht="26.25" customHeight="1" x14ac:dyDescent="0.15">
      <c r="A111" s="858" t="s">
        <v>435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126</v>
      </c>
      <c r="AG111" s="1010"/>
      <c r="AH111" s="1010"/>
      <c r="AI111" s="1010"/>
      <c r="AJ111" s="1011"/>
      <c r="AK111" s="1012" t="s">
        <v>126</v>
      </c>
      <c r="AL111" s="1010"/>
      <c r="AM111" s="1010"/>
      <c r="AN111" s="1010"/>
      <c r="AO111" s="1011"/>
      <c r="AP111" s="1013" t="s">
        <v>126</v>
      </c>
      <c r="AQ111" s="1014"/>
      <c r="AR111" s="1014"/>
      <c r="AS111" s="1014"/>
      <c r="AT111" s="1015"/>
      <c r="AU111" s="1023"/>
      <c r="AV111" s="1024"/>
      <c r="AW111" s="1024"/>
      <c r="AX111" s="1024"/>
      <c r="AY111" s="1024"/>
      <c r="AZ111" s="899" t="s">
        <v>436</v>
      </c>
      <c r="BA111" s="834"/>
      <c r="BB111" s="834"/>
      <c r="BC111" s="834"/>
      <c r="BD111" s="834"/>
      <c r="BE111" s="834"/>
      <c r="BF111" s="834"/>
      <c r="BG111" s="834"/>
      <c r="BH111" s="834"/>
      <c r="BI111" s="834"/>
      <c r="BJ111" s="834"/>
      <c r="BK111" s="834"/>
      <c r="BL111" s="834"/>
      <c r="BM111" s="834"/>
      <c r="BN111" s="834"/>
      <c r="BO111" s="834"/>
      <c r="BP111" s="835"/>
      <c r="BQ111" s="900" t="s">
        <v>126</v>
      </c>
      <c r="BR111" s="901"/>
      <c r="BS111" s="901"/>
      <c r="BT111" s="901"/>
      <c r="BU111" s="901"/>
      <c r="BV111" s="901" t="s">
        <v>126</v>
      </c>
      <c r="BW111" s="901"/>
      <c r="BX111" s="901"/>
      <c r="BY111" s="901"/>
      <c r="BZ111" s="901"/>
      <c r="CA111" s="901" t="s">
        <v>126</v>
      </c>
      <c r="CB111" s="901"/>
      <c r="CC111" s="901"/>
      <c r="CD111" s="901"/>
      <c r="CE111" s="901"/>
      <c r="CF111" s="962" t="s">
        <v>126</v>
      </c>
      <c r="CG111" s="963"/>
      <c r="CH111" s="963"/>
      <c r="CI111" s="963"/>
      <c r="CJ111" s="963"/>
      <c r="CK111" s="1018"/>
      <c r="CL111" s="905"/>
      <c r="CM111" s="908" t="s">
        <v>437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126</v>
      </c>
      <c r="DR111" s="901"/>
      <c r="DS111" s="901"/>
      <c r="DT111" s="901"/>
      <c r="DU111" s="901"/>
      <c r="DV111" s="878" t="s">
        <v>126</v>
      </c>
      <c r="DW111" s="878"/>
      <c r="DX111" s="878"/>
      <c r="DY111" s="878"/>
      <c r="DZ111" s="879"/>
    </row>
    <row r="112" spans="1:131" s="247" customFormat="1" ht="26.25" customHeight="1" x14ac:dyDescent="0.15">
      <c r="A112" s="1003" t="s">
        <v>438</v>
      </c>
      <c r="B112" s="1004"/>
      <c r="C112" s="834" t="s">
        <v>439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126</v>
      </c>
      <c r="AG112" s="864"/>
      <c r="AH112" s="864"/>
      <c r="AI112" s="864"/>
      <c r="AJ112" s="865"/>
      <c r="AK112" s="866" t="s">
        <v>126</v>
      </c>
      <c r="AL112" s="864"/>
      <c r="AM112" s="864"/>
      <c r="AN112" s="864"/>
      <c r="AO112" s="865"/>
      <c r="AP112" s="911" t="s">
        <v>126</v>
      </c>
      <c r="AQ112" s="912"/>
      <c r="AR112" s="912"/>
      <c r="AS112" s="912"/>
      <c r="AT112" s="913"/>
      <c r="AU112" s="1023"/>
      <c r="AV112" s="1024"/>
      <c r="AW112" s="1024"/>
      <c r="AX112" s="1024"/>
      <c r="AY112" s="1024"/>
      <c r="AZ112" s="899" t="s">
        <v>440</v>
      </c>
      <c r="BA112" s="834"/>
      <c r="BB112" s="834"/>
      <c r="BC112" s="834"/>
      <c r="BD112" s="834"/>
      <c r="BE112" s="834"/>
      <c r="BF112" s="834"/>
      <c r="BG112" s="834"/>
      <c r="BH112" s="834"/>
      <c r="BI112" s="834"/>
      <c r="BJ112" s="834"/>
      <c r="BK112" s="834"/>
      <c r="BL112" s="834"/>
      <c r="BM112" s="834"/>
      <c r="BN112" s="834"/>
      <c r="BO112" s="834"/>
      <c r="BP112" s="835"/>
      <c r="BQ112" s="900">
        <v>51516</v>
      </c>
      <c r="BR112" s="901"/>
      <c r="BS112" s="901"/>
      <c r="BT112" s="901"/>
      <c r="BU112" s="901"/>
      <c r="BV112" s="901">
        <v>47492</v>
      </c>
      <c r="BW112" s="901"/>
      <c r="BX112" s="901"/>
      <c r="BY112" s="901"/>
      <c r="BZ112" s="901"/>
      <c r="CA112" s="901">
        <v>44902</v>
      </c>
      <c r="CB112" s="901"/>
      <c r="CC112" s="901"/>
      <c r="CD112" s="901"/>
      <c r="CE112" s="901"/>
      <c r="CF112" s="962">
        <v>2.1</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126</v>
      </c>
      <c r="DM112" s="901"/>
      <c r="DN112" s="901"/>
      <c r="DO112" s="901"/>
      <c r="DP112" s="901"/>
      <c r="DQ112" s="901" t="s">
        <v>126</v>
      </c>
      <c r="DR112" s="901"/>
      <c r="DS112" s="901"/>
      <c r="DT112" s="901"/>
      <c r="DU112" s="901"/>
      <c r="DV112" s="878" t="s">
        <v>126</v>
      </c>
      <c r="DW112" s="878"/>
      <c r="DX112" s="878"/>
      <c r="DY112" s="878"/>
      <c r="DZ112" s="879"/>
    </row>
    <row r="113" spans="1:130" s="247" customFormat="1" ht="26.25" customHeight="1" x14ac:dyDescent="0.15">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6885</v>
      </c>
      <c r="AB113" s="1010"/>
      <c r="AC113" s="1010"/>
      <c r="AD113" s="1010"/>
      <c r="AE113" s="1011"/>
      <c r="AF113" s="1012">
        <v>5926</v>
      </c>
      <c r="AG113" s="1010"/>
      <c r="AH113" s="1010"/>
      <c r="AI113" s="1010"/>
      <c r="AJ113" s="1011"/>
      <c r="AK113" s="1012">
        <v>6526</v>
      </c>
      <c r="AL113" s="1010"/>
      <c r="AM113" s="1010"/>
      <c r="AN113" s="1010"/>
      <c r="AO113" s="1011"/>
      <c r="AP113" s="1013">
        <v>0.3</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746940</v>
      </c>
      <c r="BR113" s="901"/>
      <c r="BS113" s="901"/>
      <c r="BT113" s="901"/>
      <c r="BU113" s="901"/>
      <c r="BV113" s="901">
        <v>674834</v>
      </c>
      <c r="BW113" s="901"/>
      <c r="BX113" s="901"/>
      <c r="BY113" s="901"/>
      <c r="BZ113" s="901"/>
      <c r="CA113" s="901">
        <v>623303</v>
      </c>
      <c r="CB113" s="901"/>
      <c r="CC113" s="901"/>
      <c r="CD113" s="901"/>
      <c r="CE113" s="901"/>
      <c r="CF113" s="962">
        <v>29.3</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126</v>
      </c>
      <c r="DH113" s="864"/>
      <c r="DI113" s="864"/>
      <c r="DJ113" s="864"/>
      <c r="DK113" s="865"/>
      <c r="DL113" s="866" t="s">
        <v>126</v>
      </c>
      <c r="DM113" s="864"/>
      <c r="DN113" s="864"/>
      <c r="DO113" s="864"/>
      <c r="DP113" s="865"/>
      <c r="DQ113" s="866" t="s">
        <v>126</v>
      </c>
      <c r="DR113" s="864"/>
      <c r="DS113" s="864"/>
      <c r="DT113" s="864"/>
      <c r="DU113" s="865"/>
      <c r="DV113" s="911" t="s">
        <v>126</v>
      </c>
      <c r="DW113" s="912"/>
      <c r="DX113" s="912"/>
      <c r="DY113" s="912"/>
      <c r="DZ113" s="913"/>
    </row>
    <row r="114" spans="1:130" s="247" customFormat="1" ht="26.25" customHeight="1" x14ac:dyDescent="0.15">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41967</v>
      </c>
      <c r="AB114" s="864"/>
      <c r="AC114" s="864"/>
      <c r="AD114" s="864"/>
      <c r="AE114" s="865"/>
      <c r="AF114" s="866">
        <v>37764</v>
      </c>
      <c r="AG114" s="864"/>
      <c r="AH114" s="864"/>
      <c r="AI114" s="864"/>
      <c r="AJ114" s="865"/>
      <c r="AK114" s="866">
        <v>37112</v>
      </c>
      <c r="AL114" s="864"/>
      <c r="AM114" s="864"/>
      <c r="AN114" s="864"/>
      <c r="AO114" s="865"/>
      <c r="AP114" s="911">
        <v>1.7</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658657</v>
      </c>
      <c r="BR114" s="901"/>
      <c r="BS114" s="901"/>
      <c r="BT114" s="901"/>
      <c r="BU114" s="901"/>
      <c r="BV114" s="901">
        <v>648587</v>
      </c>
      <c r="BW114" s="901"/>
      <c r="BX114" s="901"/>
      <c r="BY114" s="901"/>
      <c r="BZ114" s="901"/>
      <c r="CA114" s="901">
        <v>680558</v>
      </c>
      <c r="CB114" s="901"/>
      <c r="CC114" s="901"/>
      <c r="CD114" s="901"/>
      <c r="CE114" s="901"/>
      <c r="CF114" s="962">
        <v>32</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126</v>
      </c>
      <c r="DH114" s="864"/>
      <c r="DI114" s="864"/>
      <c r="DJ114" s="864"/>
      <c r="DK114" s="865"/>
      <c r="DL114" s="866" t="s">
        <v>126</v>
      </c>
      <c r="DM114" s="864"/>
      <c r="DN114" s="864"/>
      <c r="DO114" s="864"/>
      <c r="DP114" s="865"/>
      <c r="DQ114" s="866" t="s">
        <v>126</v>
      </c>
      <c r="DR114" s="864"/>
      <c r="DS114" s="864"/>
      <c r="DT114" s="864"/>
      <c r="DU114" s="865"/>
      <c r="DV114" s="911" t="s">
        <v>126</v>
      </c>
      <c r="DW114" s="912"/>
      <c r="DX114" s="912"/>
      <c r="DY114" s="912"/>
      <c r="DZ114" s="913"/>
    </row>
    <row r="115" spans="1:130" s="247" customFormat="1" ht="26.25" customHeight="1" x14ac:dyDescent="0.15">
      <c r="A115" s="1005"/>
      <c r="B115" s="1006"/>
      <c r="C115" s="834" t="s">
        <v>448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126</v>
      </c>
      <c r="AB115" s="1010"/>
      <c r="AC115" s="1010"/>
      <c r="AD115" s="1010"/>
      <c r="AE115" s="1011"/>
      <c r="AF115" s="1012" t="s">
        <v>126</v>
      </c>
      <c r="AG115" s="1010"/>
      <c r="AH115" s="1010"/>
      <c r="AI115" s="1010"/>
      <c r="AJ115" s="1011"/>
      <c r="AK115" s="1012" t="s">
        <v>126</v>
      </c>
      <c r="AL115" s="1010"/>
      <c r="AM115" s="1010"/>
      <c r="AN115" s="1010"/>
      <c r="AO115" s="1011"/>
      <c r="AP115" s="1013" t="s">
        <v>126</v>
      </c>
      <c r="AQ115" s="1014"/>
      <c r="AR115" s="1014"/>
      <c r="AS115" s="1014"/>
      <c r="AT115" s="1015"/>
      <c r="AU115" s="1023"/>
      <c r="AV115" s="1024"/>
      <c r="AW115" s="1024"/>
      <c r="AX115" s="1024"/>
      <c r="AY115" s="1024"/>
      <c r="AZ115" s="899" t="s">
        <v>449</v>
      </c>
      <c r="BA115" s="834"/>
      <c r="BB115" s="834"/>
      <c r="BC115" s="834"/>
      <c r="BD115" s="834"/>
      <c r="BE115" s="834"/>
      <c r="BF115" s="834"/>
      <c r="BG115" s="834"/>
      <c r="BH115" s="834"/>
      <c r="BI115" s="834"/>
      <c r="BJ115" s="834"/>
      <c r="BK115" s="834"/>
      <c r="BL115" s="834"/>
      <c r="BM115" s="834"/>
      <c r="BN115" s="834"/>
      <c r="BO115" s="834"/>
      <c r="BP115" s="835"/>
      <c r="BQ115" s="900" t="s">
        <v>126</v>
      </c>
      <c r="BR115" s="901"/>
      <c r="BS115" s="901"/>
      <c r="BT115" s="901"/>
      <c r="BU115" s="901"/>
      <c r="BV115" s="901" t="s">
        <v>126</v>
      </c>
      <c r="BW115" s="901"/>
      <c r="BX115" s="901"/>
      <c r="BY115" s="901"/>
      <c r="BZ115" s="901"/>
      <c r="CA115" s="901" t="s">
        <v>126</v>
      </c>
      <c r="CB115" s="901"/>
      <c r="CC115" s="901"/>
      <c r="CD115" s="901"/>
      <c r="CE115" s="901"/>
      <c r="CF115" s="962" t="s">
        <v>126</v>
      </c>
      <c r="CG115" s="963"/>
      <c r="CH115" s="963"/>
      <c r="CI115" s="963"/>
      <c r="CJ115" s="963"/>
      <c r="CK115" s="1018"/>
      <c r="CL115" s="905"/>
      <c r="CM115" s="899"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126</v>
      </c>
      <c r="DM115" s="864"/>
      <c r="DN115" s="864"/>
      <c r="DO115" s="864"/>
      <c r="DP115" s="865"/>
      <c r="DQ115" s="866" t="s">
        <v>126</v>
      </c>
      <c r="DR115" s="864"/>
      <c r="DS115" s="864"/>
      <c r="DT115" s="864"/>
      <c r="DU115" s="865"/>
      <c r="DV115" s="911" t="s">
        <v>126</v>
      </c>
      <c r="DW115" s="912"/>
      <c r="DX115" s="912"/>
      <c r="DY115" s="912"/>
      <c r="DZ115" s="913"/>
    </row>
    <row r="116" spans="1:130" s="247" customFormat="1" ht="26.25" customHeight="1" x14ac:dyDescent="0.15">
      <c r="A116" s="1007"/>
      <c r="B116" s="1008"/>
      <c r="C116" s="967" t="s">
        <v>451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126</v>
      </c>
      <c r="AG116" s="864"/>
      <c r="AH116" s="864"/>
      <c r="AI116" s="864"/>
      <c r="AJ116" s="865"/>
      <c r="AK116" s="866" t="s">
        <v>126</v>
      </c>
      <c r="AL116" s="864"/>
      <c r="AM116" s="864"/>
      <c r="AN116" s="864"/>
      <c r="AO116" s="865"/>
      <c r="AP116" s="911" t="s">
        <v>126</v>
      </c>
      <c r="AQ116" s="912"/>
      <c r="AR116" s="912"/>
      <c r="AS116" s="912"/>
      <c r="AT116" s="913"/>
      <c r="AU116" s="1023"/>
      <c r="AV116" s="1024"/>
      <c r="AW116" s="1024"/>
      <c r="AX116" s="1024"/>
      <c r="AY116" s="1024"/>
      <c r="AZ116" s="950" t="s">
        <v>452</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126</v>
      </c>
      <c r="BW116" s="901"/>
      <c r="BX116" s="901"/>
      <c r="BY116" s="901"/>
      <c r="BZ116" s="901"/>
      <c r="CA116" s="901" t="s">
        <v>126</v>
      </c>
      <c r="CB116" s="901"/>
      <c r="CC116" s="901"/>
      <c r="CD116" s="901"/>
      <c r="CE116" s="901"/>
      <c r="CF116" s="962" t="s">
        <v>126</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126</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7"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505952</v>
      </c>
      <c r="AB117" s="996"/>
      <c r="AC117" s="996"/>
      <c r="AD117" s="996"/>
      <c r="AE117" s="997"/>
      <c r="AF117" s="998">
        <v>502392</v>
      </c>
      <c r="AG117" s="996"/>
      <c r="AH117" s="996"/>
      <c r="AI117" s="996"/>
      <c r="AJ117" s="997"/>
      <c r="AK117" s="998">
        <v>504375</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126</v>
      </c>
      <c r="DW117" s="912"/>
      <c r="DX117" s="912"/>
      <c r="DY117" s="912"/>
      <c r="DZ117" s="913"/>
    </row>
    <row r="118" spans="1:130" s="247" customFormat="1" ht="26.25" customHeight="1" x14ac:dyDescent="0.15">
      <c r="A118" s="988" t="s">
        <v>430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427</v>
      </c>
      <c r="AB118" s="989"/>
      <c r="AC118" s="989"/>
      <c r="AD118" s="989"/>
      <c r="AE118" s="990"/>
      <c r="AF118" s="991" t="s">
        <v>428</v>
      </c>
      <c r="AG118" s="989"/>
      <c r="AH118" s="989"/>
      <c r="AI118" s="989"/>
      <c r="AJ118" s="990"/>
      <c r="AK118" s="991" t="s">
        <v>306</v>
      </c>
      <c r="AL118" s="989"/>
      <c r="AM118" s="989"/>
      <c r="AN118" s="989"/>
      <c r="AO118" s="990"/>
      <c r="AP118" s="992" t="s">
        <v>429</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7" customFormat="1" ht="26.25" customHeight="1" x14ac:dyDescent="0.15">
      <c r="A119" s="902" t="s">
        <v>433</v>
      </c>
      <c r="B119" s="903"/>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8" t="s">
        <v>186</v>
      </c>
      <c r="BA119" s="278"/>
      <c r="BB119" s="278"/>
      <c r="BC119" s="278"/>
      <c r="BD119" s="278"/>
      <c r="BE119" s="278"/>
      <c r="BF119" s="278"/>
      <c r="BG119" s="278"/>
      <c r="BH119" s="278"/>
      <c r="BI119" s="278"/>
      <c r="BJ119" s="278"/>
      <c r="BK119" s="278"/>
      <c r="BL119" s="278"/>
      <c r="BM119" s="278"/>
      <c r="BN119" s="278"/>
      <c r="BO119" s="964" t="s">
        <v>459</v>
      </c>
      <c r="BP119" s="965"/>
      <c r="BQ119" s="969">
        <v>5730449</v>
      </c>
      <c r="BR119" s="932"/>
      <c r="BS119" s="932"/>
      <c r="BT119" s="932"/>
      <c r="BU119" s="932"/>
      <c r="BV119" s="932">
        <v>5575801</v>
      </c>
      <c r="BW119" s="932"/>
      <c r="BX119" s="932"/>
      <c r="BY119" s="932"/>
      <c r="BZ119" s="932"/>
      <c r="CA119" s="932">
        <v>5423856</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126</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7" customFormat="1" ht="26.25" customHeight="1" x14ac:dyDescent="0.15">
      <c r="A120" s="904"/>
      <c r="B120" s="905"/>
      <c r="C120" s="908" t="s">
        <v>437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126</v>
      </c>
      <c r="AG120" s="864"/>
      <c r="AH120" s="864"/>
      <c r="AI120" s="864"/>
      <c r="AJ120" s="865"/>
      <c r="AK120" s="866" t="s">
        <v>126</v>
      </c>
      <c r="AL120" s="864"/>
      <c r="AM120" s="864"/>
      <c r="AN120" s="864"/>
      <c r="AO120" s="865"/>
      <c r="AP120" s="911" t="s">
        <v>126</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3463150</v>
      </c>
      <c r="BR120" s="929"/>
      <c r="BS120" s="929"/>
      <c r="BT120" s="929"/>
      <c r="BU120" s="929"/>
      <c r="BV120" s="929">
        <v>3397765</v>
      </c>
      <c r="BW120" s="929"/>
      <c r="BX120" s="929"/>
      <c r="BY120" s="929"/>
      <c r="BZ120" s="929"/>
      <c r="CA120" s="929">
        <v>3295277</v>
      </c>
      <c r="CB120" s="929"/>
      <c r="CC120" s="929"/>
      <c r="CD120" s="929"/>
      <c r="CE120" s="929"/>
      <c r="CF120" s="953">
        <v>154.69999999999999</v>
      </c>
      <c r="CG120" s="954"/>
      <c r="CH120" s="954"/>
      <c r="CI120" s="954"/>
      <c r="CJ120" s="954"/>
      <c r="CK120" s="955" t="s">
        <v>463</v>
      </c>
      <c r="CL120" s="939"/>
      <c r="CM120" s="939"/>
      <c r="CN120" s="939"/>
      <c r="CO120" s="940"/>
      <c r="CP120" s="959" t="s">
        <v>464</v>
      </c>
      <c r="CQ120" s="960"/>
      <c r="CR120" s="960"/>
      <c r="CS120" s="960"/>
      <c r="CT120" s="960"/>
      <c r="CU120" s="960"/>
      <c r="CV120" s="960"/>
      <c r="CW120" s="960"/>
      <c r="CX120" s="960"/>
      <c r="CY120" s="960"/>
      <c r="CZ120" s="960"/>
      <c r="DA120" s="960"/>
      <c r="DB120" s="960"/>
      <c r="DC120" s="960"/>
      <c r="DD120" s="960"/>
      <c r="DE120" s="960"/>
      <c r="DF120" s="961"/>
      <c r="DG120" s="948">
        <v>51516</v>
      </c>
      <c r="DH120" s="929"/>
      <c r="DI120" s="929"/>
      <c r="DJ120" s="929"/>
      <c r="DK120" s="929"/>
      <c r="DL120" s="929">
        <v>47492</v>
      </c>
      <c r="DM120" s="929"/>
      <c r="DN120" s="929"/>
      <c r="DO120" s="929"/>
      <c r="DP120" s="929"/>
      <c r="DQ120" s="929">
        <v>44902</v>
      </c>
      <c r="DR120" s="929"/>
      <c r="DS120" s="929"/>
      <c r="DT120" s="929"/>
      <c r="DU120" s="929"/>
      <c r="DV120" s="930">
        <v>2.1</v>
      </c>
      <c r="DW120" s="930"/>
      <c r="DX120" s="930"/>
      <c r="DY120" s="930"/>
      <c r="DZ120" s="931"/>
    </row>
    <row r="121" spans="1:130" s="247" customFormat="1" ht="26.25" customHeight="1" x14ac:dyDescent="0.15">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v>9700</v>
      </c>
      <c r="BR121" s="901"/>
      <c r="BS121" s="901"/>
      <c r="BT121" s="901"/>
      <c r="BU121" s="901"/>
      <c r="BV121" s="901">
        <v>6616</v>
      </c>
      <c r="BW121" s="901"/>
      <c r="BX121" s="901"/>
      <c r="BY121" s="901"/>
      <c r="BZ121" s="901"/>
      <c r="CA121" s="901" t="s">
        <v>126</v>
      </c>
      <c r="CB121" s="901"/>
      <c r="CC121" s="901"/>
      <c r="CD121" s="901"/>
      <c r="CE121" s="901"/>
      <c r="CF121" s="962" t="s">
        <v>126</v>
      </c>
      <c r="CG121" s="963"/>
      <c r="CH121" s="963"/>
      <c r="CI121" s="963"/>
      <c r="CJ121" s="963"/>
      <c r="CK121" s="956"/>
      <c r="CL121" s="942"/>
      <c r="CM121" s="942"/>
      <c r="CN121" s="942"/>
      <c r="CO121" s="943"/>
      <c r="CP121" s="922" t="s">
        <v>467</v>
      </c>
      <c r="CQ121" s="923"/>
      <c r="CR121" s="923"/>
      <c r="CS121" s="923"/>
      <c r="CT121" s="923"/>
      <c r="CU121" s="923"/>
      <c r="CV121" s="923"/>
      <c r="CW121" s="923"/>
      <c r="CX121" s="923"/>
      <c r="CY121" s="923"/>
      <c r="CZ121" s="923"/>
      <c r="DA121" s="923"/>
      <c r="DB121" s="923"/>
      <c r="DC121" s="923"/>
      <c r="DD121" s="923"/>
      <c r="DE121" s="923"/>
      <c r="DF121" s="924"/>
      <c r="DG121" s="900" t="s">
        <v>126</v>
      </c>
      <c r="DH121" s="901"/>
      <c r="DI121" s="901"/>
      <c r="DJ121" s="901"/>
      <c r="DK121" s="901"/>
      <c r="DL121" s="901" t="s">
        <v>126</v>
      </c>
      <c r="DM121" s="901"/>
      <c r="DN121" s="901"/>
      <c r="DO121" s="901"/>
      <c r="DP121" s="901"/>
      <c r="DQ121" s="901" t="s">
        <v>126</v>
      </c>
      <c r="DR121" s="901"/>
      <c r="DS121" s="901"/>
      <c r="DT121" s="901"/>
      <c r="DU121" s="901"/>
      <c r="DV121" s="878" t="s">
        <v>126</v>
      </c>
      <c r="DW121" s="878"/>
      <c r="DX121" s="878"/>
      <c r="DY121" s="878"/>
      <c r="DZ121" s="879"/>
    </row>
    <row r="122" spans="1:130" s="247" customFormat="1" ht="26.25" customHeight="1" x14ac:dyDescent="0.15">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3342547</v>
      </c>
      <c r="BR122" s="932"/>
      <c r="BS122" s="932"/>
      <c r="BT122" s="932"/>
      <c r="BU122" s="932"/>
      <c r="BV122" s="932">
        <v>3343905</v>
      </c>
      <c r="BW122" s="932"/>
      <c r="BX122" s="932"/>
      <c r="BY122" s="932"/>
      <c r="BZ122" s="932"/>
      <c r="CA122" s="932">
        <v>2959061</v>
      </c>
      <c r="CB122" s="932"/>
      <c r="CC122" s="932"/>
      <c r="CD122" s="932"/>
      <c r="CE122" s="932"/>
      <c r="CF122" s="933">
        <v>138.9</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126</v>
      </c>
      <c r="DH122" s="901"/>
      <c r="DI122" s="901"/>
      <c r="DJ122" s="901"/>
      <c r="DK122" s="901"/>
      <c r="DL122" s="901" t="s">
        <v>126</v>
      </c>
      <c r="DM122" s="901"/>
      <c r="DN122" s="901"/>
      <c r="DO122" s="901"/>
      <c r="DP122" s="901"/>
      <c r="DQ122" s="901" t="s">
        <v>126</v>
      </c>
      <c r="DR122" s="901"/>
      <c r="DS122" s="901"/>
      <c r="DT122" s="901"/>
      <c r="DU122" s="901"/>
      <c r="DV122" s="878" t="s">
        <v>126</v>
      </c>
      <c r="DW122" s="878"/>
      <c r="DX122" s="878"/>
      <c r="DY122" s="878"/>
      <c r="DZ122" s="879"/>
    </row>
    <row r="123" spans="1:130" s="247"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126</v>
      </c>
      <c r="AG123" s="864"/>
      <c r="AH123" s="864"/>
      <c r="AI123" s="864"/>
      <c r="AJ123" s="865"/>
      <c r="AK123" s="866" t="s">
        <v>126</v>
      </c>
      <c r="AL123" s="864"/>
      <c r="AM123" s="864"/>
      <c r="AN123" s="864"/>
      <c r="AO123" s="865"/>
      <c r="AP123" s="911" t="s">
        <v>126</v>
      </c>
      <c r="AQ123" s="912"/>
      <c r="AR123" s="912"/>
      <c r="AS123" s="912"/>
      <c r="AT123" s="913"/>
      <c r="AU123" s="976"/>
      <c r="AV123" s="977"/>
      <c r="AW123" s="977"/>
      <c r="AX123" s="977"/>
      <c r="AY123" s="977"/>
      <c r="AZ123" s="278" t="s">
        <v>186</v>
      </c>
      <c r="BA123" s="278"/>
      <c r="BB123" s="278"/>
      <c r="BC123" s="278"/>
      <c r="BD123" s="278"/>
      <c r="BE123" s="278"/>
      <c r="BF123" s="278"/>
      <c r="BG123" s="278"/>
      <c r="BH123" s="278"/>
      <c r="BI123" s="278"/>
      <c r="BJ123" s="278"/>
      <c r="BK123" s="278"/>
      <c r="BL123" s="278"/>
      <c r="BM123" s="278"/>
      <c r="BN123" s="278"/>
      <c r="BO123" s="964" t="s">
        <v>470</v>
      </c>
      <c r="BP123" s="965"/>
      <c r="BQ123" s="919">
        <v>6815397</v>
      </c>
      <c r="BR123" s="920"/>
      <c r="BS123" s="920"/>
      <c r="BT123" s="920"/>
      <c r="BU123" s="920"/>
      <c r="BV123" s="920">
        <v>6748286</v>
      </c>
      <c r="BW123" s="920"/>
      <c r="BX123" s="920"/>
      <c r="BY123" s="920"/>
      <c r="BZ123" s="920"/>
      <c r="CA123" s="920">
        <v>6254338</v>
      </c>
      <c r="CB123" s="920"/>
      <c r="CC123" s="920"/>
      <c r="CD123" s="920"/>
      <c r="CE123" s="920"/>
      <c r="CF123" s="830"/>
      <c r="CG123" s="831"/>
      <c r="CH123" s="831"/>
      <c r="CI123" s="831"/>
      <c r="CJ123" s="921"/>
      <c r="CK123" s="956"/>
      <c r="CL123" s="942"/>
      <c r="CM123" s="942"/>
      <c r="CN123" s="942"/>
      <c r="CO123" s="943"/>
      <c r="CP123" s="922" t="s">
        <v>471</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7"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472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126</v>
      </c>
      <c r="BR124" s="918"/>
      <c r="BS124" s="918"/>
      <c r="BT124" s="918"/>
      <c r="BU124" s="918"/>
      <c r="BV124" s="918" t="s">
        <v>126</v>
      </c>
      <c r="BW124" s="918"/>
      <c r="BX124" s="918"/>
      <c r="BY124" s="918"/>
      <c r="BZ124" s="918"/>
      <c r="CA124" s="918" t="s">
        <v>126</v>
      </c>
      <c r="CB124" s="918"/>
      <c r="CC124" s="918"/>
      <c r="CD124" s="918"/>
      <c r="CE124" s="918"/>
      <c r="CF124" s="808"/>
      <c r="CG124" s="809"/>
      <c r="CH124" s="809"/>
      <c r="CI124" s="809"/>
      <c r="CJ124" s="949"/>
      <c r="CK124" s="957"/>
      <c r="CL124" s="957"/>
      <c r="CM124" s="957"/>
      <c r="CN124" s="957"/>
      <c r="CO124" s="958"/>
      <c r="CP124" s="922" t="s">
        <v>473</v>
      </c>
      <c r="CQ124" s="923"/>
      <c r="CR124" s="923"/>
      <c r="CS124" s="923"/>
      <c r="CT124" s="923"/>
      <c r="CU124" s="923"/>
      <c r="CV124" s="923"/>
      <c r="CW124" s="923"/>
      <c r="CX124" s="923"/>
      <c r="CY124" s="923"/>
      <c r="CZ124" s="923"/>
      <c r="DA124" s="923"/>
      <c r="DB124" s="923"/>
      <c r="DC124" s="923"/>
      <c r="DD124" s="923"/>
      <c r="DE124" s="923"/>
      <c r="DF124" s="924"/>
      <c r="DG124" s="846" t="s">
        <v>126</v>
      </c>
      <c r="DH124" s="847"/>
      <c r="DI124" s="847"/>
      <c r="DJ124" s="847"/>
      <c r="DK124" s="848"/>
      <c r="DL124" s="849" t="s">
        <v>126</v>
      </c>
      <c r="DM124" s="847"/>
      <c r="DN124" s="847"/>
      <c r="DO124" s="847"/>
      <c r="DP124" s="848"/>
      <c r="DQ124" s="849" t="s">
        <v>126</v>
      </c>
      <c r="DR124" s="847"/>
      <c r="DS124" s="847"/>
      <c r="DT124" s="847"/>
      <c r="DU124" s="848"/>
      <c r="DV124" s="935" t="s">
        <v>126</v>
      </c>
      <c r="DW124" s="936"/>
      <c r="DX124" s="936"/>
      <c r="DY124" s="936"/>
      <c r="DZ124" s="937"/>
    </row>
    <row r="125" spans="1:130" s="247"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8" t="s">
        <v>474</v>
      </c>
      <c r="CL125" s="939"/>
      <c r="CM125" s="939"/>
      <c r="CN125" s="939"/>
      <c r="CO125" s="940"/>
      <c r="CP125" s="947" t="s">
        <v>475</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7"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126</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1"/>
      <c r="CL126" s="942"/>
      <c r="CM126" s="942"/>
      <c r="CN126" s="942"/>
      <c r="CO126" s="943"/>
      <c r="CP126" s="899" t="s">
        <v>476</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126</v>
      </c>
      <c r="DR126" s="901"/>
      <c r="DS126" s="901"/>
      <c r="DT126" s="901"/>
      <c r="DU126" s="901"/>
      <c r="DV126" s="878" t="s">
        <v>126</v>
      </c>
      <c r="DW126" s="878"/>
      <c r="DX126" s="878"/>
      <c r="DY126" s="878"/>
      <c r="DZ126" s="879"/>
    </row>
    <row r="127" spans="1:130" s="247" customFormat="1" ht="26.25" customHeight="1" x14ac:dyDescent="0.15">
      <c r="A127" s="906"/>
      <c r="B127" s="907"/>
      <c r="C127" s="925" t="s">
        <v>477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3"/>
      <c r="AV127" s="283"/>
      <c r="AW127" s="283"/>
      <c r="AX127" s="928"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3"/>
      <c r="CB127" s="283"/>
      <c r="CC127" s="283"/>
      <c r="CD127" s="284"/>
      <c r="CE127" s="284"/>
      <c r="CF127" s="284"/>
      <c r="CG127" s="281"/>
      <c r="CH127" s="281"/>
      <c r="CI127" s="281"/>
      <c r="CJ127" s="282"/>
      <c r="CK127" s="941"/>
      <c r="CL127" s="942"/>
      <c r="CM127" s="942"/>
      <c r="CN127" s="942"/>
      <c r="CO127" s="943"/>
      <c r="CP127" s="899" t="s">
        <v>482</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7"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3363</v>
      </c>
      <c r="AB128" s="885"/>
      <c r="AC128" s="885"/>
      <c r="AD128" s="885"/>
      <c r="AE128" s="886"/>
      <c r="AF128" s="887">
        <v>3362</v>
      </c>
      <c r="AG128" s="885"/>
      <c r="AH128" s="885"/>
      <c r="AI128" s="885"/>
      <c r="AJ128" s="886"/>
      <c r="AK128" s="887">
        <v>3362</v>
      </c>
      <c r="AL128" s="885"/>
      <c r="AM128" s="885"/>
      <c r="AN128" s="885"/>
      <c r="AO128" s="886"/>
      <c r="AP128" s="888"/>
      <c r="AQ128" s="889"/>
      <c r="AR128" s="889"/>
      <c r="AS128" s="889"/>
      <c r="AT128" s="890"/>
      <c r="AU128" s="283"/>
      <c r="AV128" s="283"/>
      <c r="AW128" s="283"/>
      <c r="AX128" s="891" t="s">
        <v>485</v>
      </c>
      <c r="AY128" s="892"/>
      <c r="AZ128" s="892"/>
      <c r="BA128" s="892"/>
      <c r="BB128" s="892"/>
      <c r="BC128" s="892"/>
      <c r="BD128" s="892"/>
      <c r="BE128" s="893"/>
      <c r="BF128" s="870" t="s">
        <v>126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4"/>
      <c r="CB128" s="284"/>
      <c r="CC128" s="284"/>
      <c r="CD128" s="284"/>
      <c r="CE128" s="284"/>
      <c r="CF128" s="284"/>
      <c r="CG128" s="281"/>
      <c r="CH128" s="281"/>
      <c r="CI128" s="281"/>
      <c r="CJ128" s="282"/>
      <c r="CK128" s="944"/>
      <c r="CL128" s="945"/>
      <c r="CM128" s="945"/>
      <c r="CN128" s="945"/>
      <c r="CO128" s="946"/>
      <c r="CP128" s="873" t="s">
        <v>486</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487</v>
      </c>
      <c r="DM128" s="875"/>
      <c r="DN128" s="875"/>
      <c r="DO128" s="875"/>
      <c r="DP128" s="875"/>
      <c r="DQ128" s="875" t="s">
        <v>488</v>
      </c>
      <c r="DR128" s="875"/>
      <c r="DS128" s="875"/>
      <c r="DT128" s="875"/>
      <c r="DU128" s="875"/>
      <c r="DV128" s="876" t="s">
        <v>488</v>
      </c>
      <c r="DW128" s="876"/>
      <c r="DX128" s="876"/>
      <c r="DY128" s="876"/>
      <c r="DZ128" s="877"/>
    </row>
    <row r="129" spans="1:131" s="247" customFormat="1" ht="26.25" customHeight="1" x14ac:dyDescent="0.15">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2344348</v>
      </c>
      <c r="AB129" s="864"/>
      <c r="AC129" s="864"/>
      <c r="AD129" s="864"/>
      <c r="AE129" s="865"/>
      <c r="AF129" s="866">
        <v>2345915</v>
      </c>
      <c r="AG129" s="864"/>
      <c r="AH129" s="864"/>
      <c r="AI129" s="864"/>
      <c r="AJ129" s="865"/>
      <c r="AK129" s="866">
        <v>2500198</v>
      </c>
      <c r="AL129" s="864"/>
      <c r="AM129" s="864"/>
      <c r="AN129" s="864"/>
      <c r="AO129" s="865"/>
      <c r="AP129" s="867"/>
      <c r="AQ129" s="868"/>
      <c r="AR129" s="868"/>
      <c r="AS129" s="868"/>
      <c r="AT129" s="869"/>
      <c r="AU129" s="285"/>
      <c r="AV129" s="285"/>
      <c r="AW129" s="285"/>
      <c r="AX129" s="833" t="s">
        <v>490</v>
      </c>
      <c r="AY129" s="834"/>
      <c r="AZ129" s="834"/>
      <c r="BA129" s="834"/>
      <c r="BB129" s="834"/>
      <c r="BC129" s="834"/>
      <c r="BD129" s="834"/>
      <c r="BE129" s="835"/>
      <c r="BF129" s="853" t="s">
        <v>491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382403</v>
      </c>
      <c r="AB130" s="864"/>
      <c r="AC130" s="864"/>
      <c r="AD130" s="864"/>
      <c r="AE130" s="865"/>
      <c r="AF130" s="866">
        <v>372189</v>
      </c>
      <c r="AG130" s="864"/>
      <c r="AH130" s="864"/>
      <c r="AI130" s="864"/>
      <c r="AJ130" s="865"/>
      <c r="AK130" s="866">
        <v>370565</v>
      </c>
      <c r="AL130" s="864"/>
      <c r="AM130" s="864"/>
      <c r="AN130" s="864"/>
      <c r="AO130" s="865"/>
      <c r="AP130" s="867"/>
      <c r="AQ130" s="868"/>
      <c r="AR130" s="868"/>
      <c r="AS130" s="868"/>
      <c r="AT130" s="869"/>
      <c r="AU130" s="285"/>
      <c r="AV130" s="285"/>
      <c r="AW130" s="285"/>
      <c r="AX130" s="833" t="s">
        <v>494</v>
      </c>
      <c r="AY130" s="834"/>
      <c r="AZ130" s="834"/>
      <c r="BA130" s="834"/>
      <c r="BB130" s="834"/>
      <c r="BC130" s="834"/>
      <c r="BD130" s="834"/>
      <c r="BE130" s="835"/>
      <c r="BF130" s="836">
        <v>6.2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1961945</v>
      </c>
      <c r="AB131" s="847"/>
      <c r="AC131" s="847"/>
      <c r="AD131" s="847"/>
      <c r="AE131" s="848"/>
      <c r="AF131" s="849">
        <v>1973726</v>
      </c>
      <c r="AG131" s="847"/>
      <c r="AH131" s="847"/>
      <c r="AI131" s="847"/>
      <c r="AJ131" s="848"/>
      <c r="AK131" s="849">
        <v>2129633</v>
      </c>
      <c r="AL131" s="847"/>
      <c r="AM131" s="847"/>
      <c r="AN131" s="847"/>
      <c r="AO131" s="848"/>
      <c r="AP131" s="850"/>
      <c r="AQ131" s="851"/>
      <c r="AR131" s="851"/>
      <c r="AS131" s="851"/>
      <c r="AT131" s="852"/>
      <c r="AU131" s="285"/>
      <c r="AV131" s="285"/>
      <c r="AW131" s="285"/>
      <c r="AX131" s="811" t="s">
        <v>496</v>
      </c>
      <c r="AY131" s="812"/>
      <c r="AZ131" s="812"/>
      <c r="BA131" s="812"/>
      <c r="BB131" s="812"/>
      <c r="BC131" s="812"/>
      <c r="BD131" s="812"/>
      <c r="BE131" s="813"/>
      <c r="BF131" s="814" t="s">
        <v>491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6.1258597970000004</v>
      </c>
      <c r="AB132" s="827"/>
      <c r="AC132" s="827"/>
      <c r="AD132" s="827"/>
      <c r="AE132" s="828"/>
      <c r="AF132" s="829">
        <v>6.4264745970000003</v>
      </c>
      <c r="AG132" s="827"/>
      <c r="AH132" s="827"/>
      <c r="AI132" s="827"/>
      <c r="AJ132" s="828"/>
      <c r="AK132" s="829">
        <v>6.1253746539999998</v>
      </c>
      <c r="AL132" s="827"/>
      <c r="AM132" s="827"/>
      <c r="AN132" s="827"/>
      <c r="AO132" s="828"/>
      <c r="AP132" s="830"/>
      <c r="AQ132" s="831"/>
      <c r="AR132" s="831"/>
      <c r="AS132" s="831"/>
      <c r="AT132" s="83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6.5</v>
      </c>
      <c r="AB133" s="806"/>
      <c r="AC133" s="806"/>
      <c r="AD133" s="806"/>
      <c r="AE133" s="807"/>
      <c r="AF133" s="805">
        <v>6.4</v>
      </c>
      <c r="AG133" s="806"/>
      <c r="AH133" s="806"/>
      <c r="AI133" s="806"/>
      <c r="AJ133" s="807"/>
      <c r="AK133" s="805">
        <v>6.2</v>
      </c>
      <c r="AL133" s="806"/>
      <c r="AM133" s="806"/>
      <c r="AN133" s="806"/>
      <c r="AO133" s="807"/>
      <c r="AP133" s="808"/>
      <c r="AQ133" s="809"/>
      <c r="AR133" s="809"/>
      <c r="AS133" s="809"/>
      <c r="AT133" s="81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UD0+N1j5g0nIsdJVx6Cwmz54aEM8HpAVnQ1LQ7OupvYLalD7eYTC5o43zbi6j/cbS9y6/WUdFaGI456WKQTy2w==" saltValue="s5DAqjKOxBUwg/naSrfZ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3"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K4XGrI19JCgEOOTHlbBq8bNtnZ3KnQM3COb0vg2rP/i2biyvdRB37YeirLxbL8Z+fgBACZSxO8lqXw+L70C9Q==" saltValue="gW8AA4ov30YRs8IlgQaH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TY5S+PNaEdh8V/f0ai4Qje3y3nsaee41d0j+tKhXpDDWsIBl9I65wqr8oQRcmWXiyCuTZ71NooYZvExD5IXxQ==" saltValue="+T70Ncrr1eUAXDIfpHLI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7" t="s">
        <v>508</v>
      </c>
      <c r="AL9" s="1228"/>
      <c r="AM9" s="1228"/>
      <c r="AN9" s="1229"/>
      <c r="AO9" s="313">
        <v>747737</v>
      </c>
      <c r="AP9" s="313">
        <v>166053</v>
      </c>
      <c r="AQ9" s="314">
        <v>224098</v>
      </c>
      <c r="AR9" s="315">
        <v>-25.9</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7" t="s">
        <v>509</v>
      </c>
      <c r="AL10" s="1228"/>
      <c r="AM10" s="1228"/>
      <c r="AN10" s="1229"/>
      <c r="AO10" s="316">
        <v>123801</v>
      </c>
      <c r="AP10" s="316">
        <v>27493</v>
      </c>
      <c r="AQ10" s="317">
        <v>32087</v>
      </c>
      <c r="AR10" s="318">
        <v>-14.3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7" t="s">
        <v>510</v>
      </c>
      <c r="AL11" s="1228"/>
      <c r="AM11" s="1228"/>
      <c r="AN11" s="1229"/>
      <c r="AO11" s="316" t="s">
        <v>511</v>
      </c>
      <c r="AP11" s="316" t="s">
        <v>511</v>
      </c>
      <c r="AQ11" s="317">
        <v>3587</v>
      </c>
      <c r="AR11" s="318" t="s">
        <v>511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7" t="s">
        <v>512</v>
      </c>
      <c r="AL12" s="1228"/>
      <c r="AM12" s="1228"/>
      <c r="AN12" s="1229"/>
      <c r="AO12" s="316" t="s">
        <v>511</v>
      </c>
      <c r="AP12" s="316" t="s">
        <v>511</v>
      </c>
      <c r="AQ12" s="317" t="s">
        <v>511</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7" t="s">
        <v>513</v>
      </c>
      <c r="AL13" s="1228"/>
      <c r="AM13" s="1228"/>
      <c r="AN13" s="1229"/>
      <c r="AO13" s="316">
        <v>461</v>
      </c>
      <c r="AP13" s="316">
        <v>102</v>
      </c>
      <c r="AQ13" s="317">
        <v>11579</v>
      </c>
      <c r="AR13" s="318">
        <v>-99.1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7" t="s">
        <v>514</v>
      </c>
      <c r="AL14" s="1228"/>
      <c r="AM14" s="1228"/>
      <c r="AN14" s="1229"/>
      <c r="AO14" s="316">
        <v>16134</v>
      </c>
      <c r="AP14" s="316">
        <v>3583</v>
      </c>
      <c r="AQ14" s="317">
        <v>4496</v>
      </c>
      <c r="AR14" s="318">
        <v>-20.3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-43859</v>
      </c>
      <c r="AP15" s="316">
        <v>-9740</v>
      </c>
      <c r="AQ15" s="317">
        <v>-17592</v>
      </c>
      <c r="AR15" s="318">
        <v>-44.6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0" t="s">
        <v>186</v>
      </c>
      <c r="AL16" s="1231"/>
      <c r="AM16" s="1231"/>
      <c r="AN16" s="1232"/>
      <c r="AO16" s="316">
        <v>844274</v>
      </c>
      <c r="AP16" s="316">
        <v>187491</v>
      </c>
      <c r="AQ16" s="317">
        <v>258255</v>
      </c>
      <c r="AR16" s="318">
        <v>-27.4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517</v>
      </c>
      <c r="AP20" s="325" t="s">
        <v>518</v>
      </c>
      <c r="AQ20" s="326" t="s">
        <v>519</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3" t="s">
        <v>520</v>
      </c>
      <c r="AL21" s="1234"/>
      <c r="AM21" s="1234"/>
      <c r="AN21" s="1235"/>
      <c r="AO21" s="329">
        <v>13.55</v>
      </c>
      <c r="AP21" s="330">
        <v>22.75</v>
      </c>
      <c r="AQ21" s="331">
        <v>-9.1999999999999993</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3" t="s">
        <v>521</v>
      </c>
      <c r="AL22" s="1234"/>
      <c r="AM22" s="1234"/>
      <c r="AN22" s="1235"/>
      <c r="AO22" s="334">
        <v>95.2</v>
      </c>
      <c r="AP22" s="335">
        <v>95.6</v>
      </c>
      <c r="AQ22" s="336">
        <v>-0.4</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6" t="s">
        <v>525</v>
      </c>
      <c r="AL32" s="1217"/>
      <c r="AM32" s="1217"/>
      <c r="AN32" s="1218"/>
      <c r="AO32" s="344">
        <v>460737</v>
      </c>
      <c r="AP32" s="344">
        <v>102318</v>
      </c>
      <c r="AQ32" s="345">
        <v>146295</v>
      </c>
      <c r="AR32" s="346">
        <v>-30.1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6" t="s">
        <v>526</v>
      </c>
      <c r="AL33" s="1217"/>
      <c r="AM33" s="1217"/>
      <c r="AN33" s="1218"/>
      <c r="AO33" s="344" t="s">
        <v>511</v>
      </c>
      <c r="AP33" s="344" t="s">
        <v>511</v>
      </c>
      <c r="AQ33" s="345" t="s">
        <v>511</v>
      </c>
      <c r="AR33" s="346"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6" t="s">
        <v>527</v>
      </c>
      <c r="AL34" s="1217"/>
      <c r="AM34" s="1217"/>
      <c r="AN34" s="1218"/>
      <c r="AO34" s="344" t="s">
        <v>511</v>
      </c>
      <c r="AP34" s="344" t="s">
        <v>511</v>
      </c>
      <c r="AQ34" s="345">
        <v>4</v>
      </c>
      <c r="AR34" s="346"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6" t="s">
        <v>528</v>
      </c>
      <c r="AL35" s="1217"/>
      <c r="AM35" s="1217"/>
      <c r="AN35" s="1218"/>
      <c r="AO35" s="344">
        <v>6526</v>
      </c>
      <c r="AP35" s="344">
        <v>1449</v>
      </c>
      <c r="AQ35" s="345">
        <v>31593</v>
      </c>
      <c r="AR35" s="346">
        <v>-95.4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6" t="s">
        <v>529</v>
      </c>
      <c r="AL36" s="1217"/>
      <c r="AM36" s="1217"/>
      <c r="AN36" s="1218"/>
      <c r="AO36" s="344">
        <v>37112</v>
      </c>
      <c r="AP36" s="344">
        <v>8242</v>
      </c>
      <c r="AQ36" s="345">
        <v>3914</v>
      </c>
      <c r="AR36" s="346">
        <v>110.6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6" t="s">
        <v>530</v>
      </c>
      <c r="AL37" s="1217"/>
      <c r="AM37" s="1217"/>
      <c r="AN37" s="1218"/>
      <c r="AO37" s="344" t="s">
        <v>511</v>
      </c>
      <c r="AP37" s="344" t="s">
        <v>511</v>
      </c>
      <c r="AQ37" s="345">
        <v>1348</v>
      </c>
      <c r="AR37" s="346"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3" t="s">
        <v>531</v>
      </c>
      <c r="AL38" s="1214"/>
      <c r="AM38" s="1214"/>
      <c r="AN38" s="1215"/>
      <c r="AO38" s="347" t="s">
        <v>511</v>
      </c>
      <c r="AP38" s="347" t="s">
        <v>511</v>
      </c>
      <c r="AQ38" s="348">
        <v>27</v>
      </c>
      <c r="AR38" s="336" t="s">
        <v>511</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3" t="s">
        <v>532</v>
      </c>
      <c r="AL39" s="1214"/>
      <c r="AM39" s="1214"/>
      <c r="AN39" s="1215"/>
      <c r="AO39" s="344">
        <v>-3362</v>
      </c>
      <c r="AP39" s="344">
        <v>-747</v>
      </c>
      <c r="AQ39" s="345">
        <v>-7201</v>
      </c>
      <c r="AR39" s="346">
        <v>-89.6</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6" t="s">
        <v>533</v>
      </c>
      <c r="AL40" s="1217"/>
      <c r="AM40" s="1217"/>
      <c r="AN40" s="1218"/>
      <c r="AO40" s="344">
        <v>-370565</v>
      </c>
      <c r="AP40" s="344">
        <v>-82293</v>
      </c>
      <c r="AQ40" s="345">
        <v>-128709</v>
      </c>
      <c r="AR40" s="346">
        <v>-36.1</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9" t="s">
        <v>298</v>
      </c>
      <c r="AL41" s="1220"/>
      <c r="AM41" s="1220"/>
      <c r="AN41" s="1221"/>
      <c r="AO41" s="344">
        <v>130448</v>
      </c>
      <c r="AP41" s="344">
        <v>28969</v>
      </c>
      <c r="AQ41" s="345">
        <v>47272</v>
      </c>
      <c r="AR41" s="346">
        <v>-38.700000000000003</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534</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536</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2" t="s">
        <v>503</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3"/>
      <c r="AN50" s="360" t="s">
        <v>538</v>
      </c>
      <c r="AO50" s="361" t="s">
        <v>539</v>
      </c>
      <c r="AP50" s="362" t="s">
        <v>540</v>
      </c>
      <c r="AQ50" s="363" t="s">
        <v>541</v>
      </c>
      <c r="AR50" s="364"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543</v>
      </c>
      <c r="AL51" s="357"/>
      <c r="AM51" s="365">
        <v>923112</v>
      </c>
      <c r="AN51" s="366">
        <v>193972</v>
      </c>
      <c r="AO51" s="367">
        <v>22.1</v>
      </c>
      <c r="AP51" s="368">
        <v>291945</v>
      </c>
      <c r="AQ51" s="369">
        <v>4.0999999999999996</v>
      </c>
      <c r="AR51" s="370">
        <v>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544</v>
      </c>
      <c r="AM52" s="373">
        <v>520852</v>
      </c>
      <c r="AN52" s="374">
        <v>109446</v>
      </c>
      <c r="AO52" s="375">
        <v>37.200000000000003</v>
      </c>
      <c r="AP52" s="376">
        <v>127651</v>
      </c>
      <c r="AQ52" s="377">
        <v>0.3</v>
      </c>
      <c r="AR52" s="378">
        <v>36.9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545</v>
      </c>
      <c r="AL53" s="357"/>
      <c r="AM53" s="365">
        <v>478571</v>
      </c>
      <c r="AN53" s="366">
        <v>101478</v>
      </c>
      <c r="AO53" s="367">
        <v>-47.7</v>
      </c>
      <c r="AP53" s="368">
        <v>291173</v>
      </c>
      <c r="AQ53" s="369">
        <v>-0.3</v>
      </c>
      <c r="AR53" s="370">
        <v>-47.4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544</v>
      </c>
      <c r="AM54" s="373">
        <v>254721</v>
      </c>
      <c r="AN54" s="374">
        <v>54012</v>
      </c>
      <c r="AO54" s="375">
        <v>-50.6</v>
      </c>
      <c r="AP54" s="376">
        <v>119071</v>
      </c>
      <c r="AQ54" s="377">
        <v>-6.7</v>
      </c>
      <c r="AR54" s="378">
        <v>-43.9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546</v>
      </c>
      <c r="AL55" s="357"/>
      <c r="AM55" s="365">
        <v>471857</v>
      </c>
      <c r="AN55" s="366">
        <v>101475</v>
      </c>
      <c r="AO55" s="367">
        <v>0</v>
      </c>
      <c r="AP55" s="368">
        <v>271581</v>
      </c>
      <c r="AQ55" s="369">
        <v>-6.7</v>
      </c>
      <c r="AR55" s="370">
        <v>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544</v>
      </c>
      <c r="AM56" s="373">
        <v>321980</v>
      </c>
      <c r="AN56" s="374">
        <v>69243</v>
      </c>
      <c r="AO56" s="375">
        <v>28.2</v>
      </c>
      <c r="AP56" s="376">
        <v>117844</v>
      </c>
      <c r="AQ56" s="377">
        <v>-1</v>
      </c>
      <c r="AR56" s="378">
        <v>29.2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547</v>
      </c>
      <c r="AL57" s="357"/>
      <c r="AM57" s="365">
        <v>612471</v>
      </c>
      <c r="AN57" s="366">
        <v>133815</v>
      </c>
      <c r="AO57" s="367">
        <v>31.9</v>
      </c>
      <c r="AP57" s="368">
        <v>268375</v>
      </c>
      <c r="AQ57" s="369">
        <v>-1.2</v>
      </c>
      <c r="AR57" s="370">
        <v>33.1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544</v>
      </c>
      <c r="AM58" s="373">
        <v>361043</v>
      </c>
      <c r="AN58" s="374">
        <v>78882</v>
      </c>
      <c r="AO58" s="375">
        <v>13.9</v>
      </c>
      <c r="AP58" s="376">
        <v>119602</v>
      </c>
      <c r="AQ58" s="377">
        <v>1.5</v>
      </c>
      <c r="AR58" s="378">
        <v>12.4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548</v>
      </c>
      <c r="AL59" s="357"/>
      <c r="AM59" s="365">
        <v>566815</v>
      </c>
      <c r="AN59" s="366">
        <v>125875</v>
      </c>
      <c r="AO59" s="367">
        <v>-5.9</v>
      </c>
      <c r="AP59" s="368">
        <v>301035</v>
      </c>
      <c r="AQ59" s="369">
        <v>12.2</v>
      </c>
      <c r="AR59" s="370">
        <v>-18.100000000000001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544</v>
      </c>
      <c r="AM60" s="373">
        <v>425543</v>
      </c>
      <c r="AN60" s="374">
        <v>94502</v>
      </c>
      <c r="AO60" s="375">
        <v>19.8</v>
      </c>
      <c r="AP60" s="376">
        <v>154376</v>
      </c>
      <c r="AQ60" s="377">
        <v>29.1</v>
      </c>
      <c r="AR60" s="378">
        <v>-9.3000000000000007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549</v>
      </c>
      <c r="AL61" s="379"/>
      <c r="AM61" s="380">
        <v>610565</v>
      </c>
      <c r="AN61" s="381">
        <v>131323</v>
      </c>
      <c r="AO61" s="382">
        <v>0.1</v>
      </c>
      <c r="AP61" s="383">
        <v>284822</v>
      </c>
      <c r="AQ61" s="384">
        <v>1.6</v>
      </c>
      <c r="AR61" s="370">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544</v>
      </c>
      <c r="AM62" s="373">
        <v>376828</v>
      </c>
      <c r="AN62" s="374">
        <v>81217</v>
      </c>
      <c r="AO62" s="375">
        <v>9.6999999999999993</v>
      </c>
      <c r="AP62" s="376">
        <v>127709</v>
      </c>
      <c r="AQ62" s="377">
        <v>4.5999999999999996</v>
      </c>
      <c r="AR62" s="378">
        <v>5.0999999999999996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V5e7/rukyjW0IRXnwFBUvzF7Y+oLVxf252L4jRQuX31Qj4YS2lXwa/b9Cmy0SJH6H/uTPjHQW3PLsnoBuPc7hA==" saltValue="tFEb1WJbD0jgMu9KWpUjD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1" spans="125:125" ht="13.5" hidden="1" customHeight="1" x14ac:dyDescent="0.15">
      <c r="DU121" s="291"/>
    </row>
  </sheetData>
  <sheetProtection algorithmName="SHA-512" hashValue="S4lXoVu0SIOZCidlZILVuPDoS3KQEhjSYnxx5kB7m3yHHQHzbTfckabENcCjNtfy1F3TJrwShmaajmKi1MWPEA==" saltValue="40EkHVXDvv/lfbRF3RE9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XyIxtm3xT7k8xHiNsnUGEwjA6ZOYn8pVA9XLsOuXfGg7B72uAJcuLZ6JVID4VyXSj2XFF7wWAsseTbRPGLkW4w==" saltValue="YlUfQlgdn1/rXVzmOBNP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83.31</v>
      </c>
      <c r="G47" s="12">
        <v>89.9</v>
      </c>
      <c r="H47" s="12">
        <v>94.48</v>
      </c>
      <c r="I47" s="12">
        <v>91.53</v>
      </c>
      <c r="J47" s="13">
        <v>77.56</v>
      </c>
    </row>
    <row r="48" spans="2:10" ht="57.75" customHeight="1" x14ac:dyDescent="0.15">
      <c r="B48" s="14"/>
      <c r="C48" s="1240" t="s">
        <v>4</v>
      </c>
      <c r="D48" s="1240"/>
      <c r="E48" s="1241"/>
      <c r="F48" s="15">
        <v>11.4</v>
      </c>
      <c r="G48" s="16">
        <v>9.9</v>
      </c>
      <c r="H48" s="16">
        <v>8.4600000000000009</v>
      </c>
      <c r="I48" s="16">
        <v>14.29</v>
      </c>
      <c r="J48" s="17">
        <v>15.08</v>
      </c>
    </row>
    <row r="49" spans="2:10" ht="57.75" customHeight="1" thickBot="1" x14ac:dyDescent="0.2">
      <c r="B49" s="18"/>
      <c r="C49" s="1242" t="s">
        <v>5</v>
      </c>
      <c r="D49" s="1242"/>
      <c r="E49" s="1243"/>
      <c r="F49" s="19">
        <v>4.8499999999999996</v>
      </c>
      <c r="G49" s="20">
        <v>2.67</v>
      </c>
      <c r="H49" s="20">
        <v>1.45</v>
      </c>
      <c r="I49" s="20">
        <v>2.95</v>
      </c>
      <c r="J49" s="21" t="s">
        <v>558</v>
      </c>
    </row>
    <row r="50" spans="2:10" ht="13.5" customHeight="1" x14ac:dyDescent="0.15"/>
  </sheetData>
  <sheetProtection algorithmName="SHA-512" hashValue="Ab9pKdR2ED4ACZ7UjmFUK+2WWaX9/cDu5jW8dplvvibgvdMSH5X1goCNxFWi20FHfuoP0lc+J0nCNnq/EdIinw==" saltValue="FXYekoD6G8+7lmjoN1RU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2022-09-17T06:09:34Z</cp:lastPrinted>
  <dcterms:created xsi:type="dcterms:W3CDTF">2022-02-02T05:04:05Z</dcterms:created>
  <dcterms:modified xsi:type="dcterms:W3CDTF">2022-09-28T10:02:02Z</dcterms:modified>
  <cp:category/>
</cp:coreProperties>
</file>