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9287 南信州広域連合\"/>
    </mc:Choice>
  </mc:AlternateContent>
  <workbookProtection workbookAlgorithmName="SHA-512" workbookHashValue="Ln4SFUnCOrtS8fAAk65v77+JSBowRVCdvFLz8ApIdmuBWjFIC5EDBCnNSJWFreyvLa4kdYp+mXRFhYYcZ/FXvg==" workbookSaltValue="LATeus4471cXF/1w6KjLZ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F5" i="4" s="1"/>
  <c r="M6" i="5"/>
  <c r="FT8" i="5" s="1"/>
  <c r="L6" i="5"/>
  <c r="K6" i="5"/>
  <c r="J6" i="5"/>
  <c r="F3" i="4" s="1"/>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N3" i="4"/>
  <c r="J3" i="4"/>
  <c r="B1" i="4"/>
  <c r="B5" i="4" l="1"/>
  <c r="FX18" i="5"/>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ML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L10" i="5"/>
  <c r="IX10" i="5"/>
  <c r="HI10" i="5"/>
  <c r="FT10" i="5"/>
  <c r="EE10" i="5"/>
  <c r="CP10" i="5"/>
  <c r="AY10" i="5"/>
  <c r="F11" i="4"/>
  <c r="MA10" i="5"/>
  <c r="LQ10" i="5"/>
  <c r="KB10" i="5"/>
  <c r="IM10" i="5"/>
  <c r="GY10" i="5"/>
  <c r="FJ10" i="5"/>
  <c r="DU10" i="5"/>
  <c r="CF10" i="5"/>
  <c r="MK10" i="5"/>
  <c r="LG10" i="5"/>
  <c r="JR10" i="5"/>
  <c r="IC10" i="5"/>
  <c r="GN10" i="5"/>
  <c r="EZ10" i="5"/>
  <c r="DK10" i="5"/>
  <c r="BU10" i="5"/>
  <c r="KW10" i="5"/>
  <c r="JH10" i="5"/>
  <c r="HS10" i="5"/>
  <c r="GD10" i="5"/>
  <c r="EO10" i="5"/>
  <c r="DA10" i="5"/>
  <c r="BJ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L11" i="4"/>
  <c r="KO10" i="5"/>
  <c r="JA10" i="5"/>
  <c r="HL10" i="5"/>
  <c r="FW10" i="5"/>
  <c r="EH10" i="5"/>
  <c r="CS10" i="5"/>
  <c r="BB10" i="5"/>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KY10" i="5"/>
  <c r="JJ10" i="5"/>
  <c r="HU10" i="5"/>
  <c r="GF10" i="5"/>
  <c r="EQ10" i="5"/>
  <c r="DC10" i="5"/>
  <c r="BL10" i="5"/>
  <c r="KN10" i="5"/>
  <c r="IZ10" i="5"/>
  <c r="HK10" i="5"/>
  <c r="FV10" i="5"/>
  <c r="EG10" i="5"/>
  <c r="CR10" i="5"/>
  <c r="BA10" i="5"/>
  <c r="J11" i="4"/>
  <c r="MC10" i="5"/>
  <c r="LS10" i="5"/>
  <c r="KD10" i="5"/>
  <c r="IO10" i="5"/>
  <c r="HA10" i="5"/>
  <c r="FL10" i="5"/>
  <c r="DW10" i="5"/>
  <c r="CH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P10" i="5"/>
  <c r="JB10" i="5"/>
  <c r="HM10" i="5"/>
  <c r="FX10" i="5"/>
  <c r="EI10" i="5"/>
  <c r="CT10" i="5"/>
  <c r="BC10" i="5"/>
  <c r="N11" i="4"/>
  <c r="KF10" i="5"/>
  <c r="IQ10" i="5"/>
  <c r="HC10" i="5"/>
  <c r="FN10" i="5"/>
  <c r="DY10" i="5"/>
  <c r="CJ10" i="5"/>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<sst xmlns="http://schemas.openxmlformats.org/spreadsheetml/2006/main" count="1110" uniqueCount="263">
  <si>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</si>
  <si>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</si>
  <si>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</si>
  <si>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</si>
  <si>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</si>
  <si>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</si>
  <si>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</si>
  <si>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</si>
  <si>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電気事業により生じた利益は、将来の施設改修、更新に充てるための「ごみ中間処理施設電気事業基金積立金」に積み立てることを基本としている。なお、一般会計への繰り出しも行っている。
基金への積立
名称：ごみ中間処理施設電気事業基金積立金　65,000,000円
目的：施設の改修、更新に充てるため
一般会計への繰り出し金　33,194,000円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</si>
  <si>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</si>
  <si>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</si>
  <si>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</si>
  <si>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</si>
  <si>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</si>
  <si>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</si>
  <si>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</si>
  <si>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</si>
  <si>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</si>
  <si>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</si>
  <si>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</si>
  <si>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</si>
  <si>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</si>
  <si>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</si>
  <si>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</si>
  <si>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</si>
  <si>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</si>
  <si>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</si>
  <si>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</si>
  <si>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</si>
  <si>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</si>
  <si>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</si>
  <si>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</si>
  <si>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</si>
  <si>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</si>
  <si>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</si>
  <si>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</si>
  <si>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</si>
  <si>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</si>
  <si>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</si>
  <si>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</si>
  <si>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</si>
  <si>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</si>
  <si>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</si>
  <si>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</si>
  <si>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</si>
  <si>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</si>
  <si>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</si>
  <si>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</si>
  <si>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</si>
  <si>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</si>
  <si>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</si>
  <si>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</si>
  <si>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</si>
  <si>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</si>
  <si>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</si>
  <si>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</si>
  <si>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</si>
  <si>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</si>
  <si>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</si>
  <si>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</si>
  <si>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</si>
  <si>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</si>
  <si>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</si>
  <si>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</si>
  <si>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</si>
  <si>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</si>
  <si>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</si>
  <si>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</si>
  <si>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</si>
  <si>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</si>
  <si>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</si>
  <si>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</si>
  <si>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</si>
  <si>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</si>
  <si>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</si>
  <si>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</si>
  <si>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</si>
  <si>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</si>
  <si>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</si>
  <si>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</si>
  <si>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</si>
  <si>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</si>
  <si>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</si>
  <si>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</si>
  <si>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</si>
  <si>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</si>
  <si>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</si>
  <si>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</si>
  <si>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</si>
  <si>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</si>
  <si>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</si>
  <si>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</si>
  <si>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</si>
  <si>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</si>
  <si>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</si>
  <si>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</si>
  <si>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</si>
  <si>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</si>
  <si>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</si>
  <si>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</si>
  <si>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</si>
  <si>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</si>
  <si>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</si>
  <si>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</si>
  <si>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</si>
  <si>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</si>
  <si>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</si>
  <si>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</si>
  <si>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</si>
  <si>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</si>
  <si>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</si>
  <si>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</si>
  <si>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</si>
  <si>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</si>
  <si>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</si>
  <si>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</si>
  <si>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</si>
  <si>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209287</t>
  </si>
  <si>
    <t>47</t>
  </si>
  <si>
    <t>04</t>
  </si>
  <si>
    <t>0</t>
  </si>
  <si>
    <t>000</t>
  </si>
  <si>
    <t>長野県　南信州広域連合</t>
  </si>
  <si>
    <t>法非適用</t>
  </si>
  <si>
    <t>電気事業</t>
  </si>
  <si>
    <t>非設置</t>
  </si>
  <si>
    <t>該当数値なし</t>
  </si>
  <si>
    <t>-</t>
  </si>
  <si>
    <t>令和1年12月31日　稲葉クリーンセンター発電所</t>
  </si>
  <si>
    <t>令和１年12月31日　稲葉クリーンセンター発電所</t>
  </si>
  <si>
    <t>無</t>
  </si>
  <si>
    <t>荏原環境プラント株式会社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</si>
  <si>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</si>
  <si>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</si>
  <si>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</si>
  <si>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</si>
  <si>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</si>
  <si>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</si>
  <si>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</si>
  <si>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</si>
  <si>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</si>
  <si>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</si>
  <si>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</si>
  <si>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</si>
  <si>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</si>
  <si>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</si>
  <si>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</si>
  <si>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</si>
  <si>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</si>
  <si>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</si>
  <si>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</si>
  <si>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</si>
  <si>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</si>
  <si>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</si>
  <si>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</si>
  <si>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</si>
  <si>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</si>
  <si>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</si>
  <si>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</si>
  <si>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</si>
  <si>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</si>
  <si>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</si>
  <si>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</si>
  <si>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</si>
  <si>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</si>
  <si>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</si>
  <si>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</si>
  <si>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</si>
  <si>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</si>
  <si>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</si>
  <si>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</si>
  <si>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</si>
  <si>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</si>
  <si>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</si>
  <si>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</si>
  <si>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</si>
  <si>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</si>
  <si>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</si>
  <si>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</si>
  <si>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</si>
  <si>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</si>
  <si>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</si>
  <si>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</si>
  <si>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</si>
  <si>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</si>
  <si>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</si>
  <si>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</si>
  <si>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</si>
  <si>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</si>
  <si>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</si>
  <si>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</si>
  <si>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</si>
  <si>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</si>
  <si>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</si>
  <si>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</si>
  <si>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</si>
  <si>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</si>
  <si>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</si>
  <si>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</si>
  <si>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</si>
  <si>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</si>
  <si>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</si>
  <si>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</si>
  <si>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</si>
  <si>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</si>
  <si>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</si>
  <si>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</si>
  <si>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</si>
  <si>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</si>
  <si>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</si>
  <si>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</si>
  <si>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</si>
  <si>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</si>
  <si>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</si>
  <si>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</si>
  <si>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</si>
  <si>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</si>
  <si>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</si>
  <si>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</si>
  <si>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</si>
  <si>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</si>
  <si>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</si>
  <si>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</si>
  <si>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</si>
  <si>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</si>
  <si>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</si>
  <si>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</si>
  <si>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</si>
  <si>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</si>
  <si>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</si>
  <si>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</si>
  <si>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</si>
  <si>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</si>
  <si>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</si>
  <si>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</si>
  <si>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</si>
  <si>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</si>
  <si>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</si>
  <si>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</si>
  <si>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</si>
  <si>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</si>
  <si>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</si>
  <si>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</si>
  <si>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</si>
  <si>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</si>
  <si>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</si>
  <si>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</si>
  <si>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</si>
  <si>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</si>
  <si>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</si>
  <si>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</si>
  <si>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</si>
  <si>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</si>
  <si>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</si>
  <si>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</si>
  <si>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</si>
  <si>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</si>
  <si>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</si>
  <si>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</si>
  <si>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</si>
  <si>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本施設は平成29年12月から稼働を開始し、平成30年度は初めて通年運用を行った年となったため、単純に前年度(平成29年度）との数値の比較は参考とならない部分があると考えます。
平成30年度は年間を通じて廃棄物の搬入量が当初見込みより増加傾向で推移したことにより、計画数値より売電電力量で約53%、売電金額で約60%の増加となり、安定した運営となっています。</t>
    <rPh sb="0" eb="1">
      <t>ホン</t>
    </rPh>
    <rPh sb="1" eb="3">
      <t>シセツ</t>
    </rPh>
    <rPh sb="4" eb="6">
      <t>ヘイセイ</t>
    </rPh>
    <rPh sb="8" eb="9">
      <t>ネン</t>
    </rPh>
    <rPh sb="11" eb="12">
      <t>ガツ</t>
    </rPh>
    <rPh sb="14" eb="16">
      <t>カドウ</t>
    </rPh>
    <rPh sb="17" eb="19">
      <t>カイシ</t>
    </rPh>
    <rPh sb="21" eb="23">
      <t>ヘイセイ</t>
    </rPh>
    <rPh sb="25" eb="27">
      <t>ネンド</t>
    </rPh>
    <rPh sb="28" eb="29">
      <t>ハジ</t>
    </rPh>
    <rPh sb="31" eb="33">
      <t>ツウネン</t>
    </rPh>
    <rPh sb="33" eb="35">
      <t>ウンヨウ</t>
    </rPh>
    <rPh sb="36" eb="37">
      <t>オコナ</t>
    </rPh>
    <rPh sb="39" eb="40">
      <t>トシ</t>
    </rPh>
    <rPh sb="47" eb="49">
      <t>タンジュン</t>
    </rPh>
    <rPh sb="50" eb="51">
      <t>ゼン</t>
    </rPh>
    <rPh sb="51" eb="53">
      <t>ネンド</t>
    </rPh>
    <rPh sb="54" eb="56">
      <t>ヘイセイ</t>
    </rPh>
    <rPh sb="58" eb="60">
      <t>ネンド</t>
    </rPh>
    <rPh sb="63" eb="65">
      <t>スウチ</t>
    </rPh>
    <rPh sb="66" eb="68">
      <t>ヒカク</t>
    </rPh>
    <rPh sb="69" eb="71">
      <t>サンコウ</t>
    </rPh>
    <rPh sb="76" eb="78">
      <t>ブブン</t>
    </rPh>
    <rPh sb="82" eb="83">
      <t>カンガ</t>
    </rPh>
    <rPh sb="88" eb="90">
      <t>ヘイセイ</t>
    </rPh>
    <rPh sb="92" eb="94">
      <t>ネンド</t>
    </rPh>
    <rPh sb="95" eb="97">
      <t>ネンカン</t>
    </rPh>
    <rPh sb="98" eb="99">
      <t>ツウ</t>
    </rPh>
    <rPh sb="101" eb="104">
      <t>ハイキブツ</t>
    </rPh>
    <rPh sb="105" eb="107">
      <t>ハンニュウ</t>
    </rPh>
    <rPh sb="107" eb="108">
      <t>リョウ</t>
    </rPh>
    <rPh sb="109" eb="111">
      <t>トウショ</t>
    </rPh>
    <rPh sb="111" eb="113">
      <t>ミコ</t>
    </rPh>
    <rPh sb="116" eb="118">
      <t>ゾウカ</t>
    </rPh>
    <rPh sb="118" eb="120">
      <t>ケイコウ</t>
    </rPh>
    <rPh sb="121" eb="123">
      <t>スイイ</t>
    </rPh>
    <rPh sb="131" eb="133">
      <t>ケイカク</t>
    </rPh>
    <rPh sb="133" eb="135">
      <t>スウチ</t>
    </rPh>
    <rPh sb="137" eb="139">
      <t>バイデン</t>
    </rPh>
    <rPh sb="139" eb="141">
      <t>デンリョク</t>
    </rPh>
    <rPh sb="141" eb="142">
      <t>リョウ</t>
    </rPh>
    <rPh sb="143" eb="144">
      <t>ヤク</t>
    </rPh>
    <rPh sb="148" eb="150">
      <t>バイデン</t>
    </rPh>
    <rPh sb="150" eb="152">
      <t>キンガク</t>
    </rPh>
    <rPh sb="153" eb="154">
      <t>ヤク</t>
    </rPh>
    <rPh sb="158" eb="160">
      <t>ゾウカ</t>
    </rPh>
    <rPh sb="164" eb="166">
      <t>アンテイ</t>
    </rPh>
    <rPh sb="168" eb="170">
      <t>ウンエイ</t>
    </rPh>
    <phoneticPr fontId="5"/>
  </si>
  <si>
    <t>本施設の整備方針の一つである「発生する熱エネルギーの有効利用を図る」に基づき、廃棄物焼却によって生じる熱の再利用により発生する電力を、地元、地域に還元し、平成30年度64.8%であった地産地消の見える化率の向上を目指し、環境にやさしく、安全で安心な循環型社会形成を推進する施設として、健全で安定した経営を行っていきます。</t>
    <rPh sb="0" eb="1">
      <t>ホン</t>
    </rPh>
    <rPh sb="1" eb="3">
      <t>シセツ</t>
    </rPh>
    <rPh sb="4" eb="6">
      <t>セイビ</t>
    </rPh>
    <rPh sb="6" eb="8">
      <t>ホウシン</t>
    </rPh>
    <rPh sb="9" eb="10">
      <t>ヒト</t>
    </rPh>
    <rPh sb="15" eb="17">
      <t>ハッセイ</t>
    </rPh>
    <rPh sb="19" eb="20">
      <t>ネツ</t>
    </rPh>
    <rPh sb="26" eb="28">
      <t>ユウコウ</t>
    </rPh>
    <rPh sb="28" eb="30">
      <t>リヨウ</t>
    </rPh>
    <rPh sb="31" eb="32">
      <t>ハカ</t>
    </rPh>
    <rPh sb="35" eb="36">
      <t>モト</t>
    </rPh>
    <rPh sb="39" eb="42">
      <t>ハイキブツ</t>
    </rPh>
    <rPh sb="42" eb="44">
      <t>ショウキャク</t>
    </rPh>
    <rPh sb="48" eb="49">
      <t>ショウ</t>
    </rPh>
    <rPh sb="51" eb="52">
      <t>ネツ</t>
    </rPh>
    <rPh sb="53" eb="56">
      <t>サイリヨウ</t>
    </rPh>
    <rPh sb="63" eb="65">
      <t>デンリョク</t>
    </rPh>
    <rPh sb="67" eb="69">
      <t>ジモト</t>
    </rPh>
    <rPh sb="70" eb="72">
      <t>チイキ</t>
    </rPh>
    <rPh sb="73" eb="75">
      <t>カンゲン</t>
    </rPh>
    <rPh sb="77" eb="79">
      <t>ヘイセイ</t>
    </rPh>
    <rPh sb="81" eb="83">
      <t>ネンド</t>
    </rPh>
    <rPh sb="92" eb="96">
      <t>チサンチショウ</t>
    </rPh>
    <rPh sb="97" eb="98">
      <t>ミ</t>
    </rPh>
    <rPh sb="100" eb="101">
      <t>カ</t>
    </rPh>
    <rPh sb="101" eb="102">
      <t>リツ</t>
    </rPh>
    <rPh sb="103" eb="105">
      <t>コウジョウ</t>
    </rPh>
    <rPh sb="106" eb="108">
      <t>メザ</t>
    </rPh>
    <rPh sb="110" eb="112">
      <t>カンキョウ</t>
    </rPh>
    <rPh sb="118" eb="120">
      <t>アンゼン</t>
    </rPh>
    <rPh sb="121" eb="123">
      <t>アンシン</t>
    </rPh>
    <rPh sb="124" eb="127">
      <t>ジュンカンガタ</t>
    </rPh>
    <rPh sb="127" eb="129">
      <t>シャカイ</t>
    </rPh>
    <rPh sb="129" eb="131">
      <t>ケイセイ</t>
    </rPh>
    <rPh sb="132" eb="134">
      <t>スイシン</t>
    </rPh>
    <rPh sb="136" eb="138">
      <t>シセツ</t>
    </rPh>
    <rPh sb="142" eb="144">
      <t>ケンゼン</t>
    </rPh>
    <rPh sb="145" eb="147">
      <t>アンテイ</t>
    </rPh>
    <rPh sb="149" eb="151">
      <t>ケイエイ</t>
    </rPh>
    <rPh sb="152" eb="153">
      <t>オコナ</t>
    </rPh>
    <phoneticPr fontId="5"/>
  </si>
  <si>
    <t>本施設に持ち込まれるごみの搬入量は増加傾向にあり、適切な分別を推進するための「ごみ減量化キャンペーン」に取り組み、ごみの減量化を目指していますが、ごみの搬入量が減少しても、ごみの「質」には大幅な変化はなく、発熱量に影響はないものと考えています。ごみの搬入量の推移を注意深く観察し、機器の点検、保守、整備など適切に対応していく予定です。</t>
    <rPh sb="0" eb="1">
      <t>ホン</t>
    </rPh>
    <rPh sb="1" eb="3">
      <t>シセツ</t>
    </rPh>
    <rPh sb="4" eb="5">
      <t>モ</t>
    </rPh>
    <rPh sb="6" eb="7">
      <t>コ</t>
    </rPh>
    <rPh sb="13" eb="15">
      <t>ハンニュウ</t>
    </rPh>
    <rPh sb="15" eb="16">
      <t>リョウ</t>
    </rPh>
    <rPh sb="17" eb="19">
      <t>ゾウカ</t>
    </rPh>
    <rPh sb="19" eb="21">
      <t>ケイコウ</t>
    </rPh>
    <rPh sb="25" eb="27">
      <t>テキセツ</t>
    </rPh>
    <rPh sb="28" eb="30">
      <t>ブンベツ</t>
    </rPh>
    <rPh sb="31" eb="33">
      <t>スイシン</t>
    </rPh>
    <rPh sb="41" eb="44">
      <t>ゲンリョウカ</t>
    </rPh>
    <rPh sb="52" eb="53">
      <t>ト</t>
    </rPh>
    <rPh sb="54" eb="55">
      <t>ク</t>
    </rPh>
    <rPh sb="60" eb="63">
      <t>ゲンリョウカ</t>
    </rPh>
    <rPh sb="64" eb="66">
      <t>メザ</t>
    </rPh>
    <rPh sb="76" eb="78">
      <t>ハンニュウ</t>
    </rPh>
    <rPh sb="78" eb="79">
      <t>リョウ</t>
    </rPh>
    <rPh sb="80" eb="82">
      <t>ゲンショウ</t>
    </rPh>
    <rPh sb="90" eb="91">
      <t>シツ</t>
    </rPh>
    <rPh sb="94" eb="96">
      <t>オオハバ</t>
    </rPh>
    <rPh sb="97" eb="99">
      <t>ヘンカ</t>
    </rPh>
    <rPh sb="103" eb="105">
      <t>ハツネツ</t>
    </rPh>
    <rPh sb="105" eb="106">
      <t>リョウ</t>
    </rPh>
    <rPh sb="107" eb="109">
      <t>エイキョウ</t>
    </rPh>
    <rPh sb="115" eb="116">
      <t>カンガ</t>
    </rPh>
    <rPh sb="125" eb="127">
      <t>ハンニュウ</t>
    </rPh>
    <rPh sb="127" eb="128">
      <t>リョウ</t>
    </rPh>
    <rPh sb="129" eb="131">
      <t>スイイ</t>
    </rPh>
    <rPh sb="132" eb="135">
      <t>チュウイブカ</t>
    </rPh>
    <rPh sb="136" eb="138">
      <t>カンサツ</t>
    </rPh>
    <rPh sb="140" eb="142">
      <t>キキ</t>
    </rPh>
    <rPh sb="143" eb="145">
      <t>テンケン</t>
    </rPh>
    <rPh sb="146" eb="148">
      <t>ホシュ</t>
    </rPh>
    <rPh sb="149" eb="151">
      <t>セイビ</t>
    </rPh>
    <rPh sb="153" eb="155">
      <t>テキセツ</t>
    </rPh>
    <rPh sb="156" eb="158">
      <t>タイオウ</t>
    </rPh>
    <rPh sb="162" eb="16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</si>
</sst>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#N/A</c:v>
                </c:pt>
                <c:pt idx="2">
                  <c:v>#N/A</c:v>
                </c:pt>
                <c:pt idx="3">
                  <c:v>6167.8</c:v>
                </c:pt>
                <c:pt idx="4">
                  <c:v>18318.900000000001</c:v>
                </c:pt>
              </c:numCache>
            </c:numRef>
          </c:val>
          <c:extLst>
            <c:ext xmlns:c16="http://schemas.microsoft.com/office/drawing/2014/chart" uri="{C3380CC4-5D6E-409C-BE32-E72D297353CC}">
              <c16:uniqueId val="{00000000-1F47-4BDD-BEDF-5A6615BD6DBB}"/>
            </c:ext>
          </c:extLst>
        </c:ser>
        <c:dLbls>
          <c:showLegendKey val="0"/>
          <c:showVal val="0"/>
          <c:showCatName val="0"/>
          <c:showSerName val="0"/>
          <c:showPercent val="0"/>
          <c:showBubbleSize val="0"/>
        </c:dLbls>
        <c:gapWidth val="180"/>
        <c:overlap val="-90"/>
        <c:axId val="88548864"/>
        <c:axId val="8855040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#N/A</c:v>
                </c:pt>
                <c:pt idx="2">
                  <c:v>#N/A</c:v>
                </c:pt>
                <c:pt idx="3">
                  <c:v>121.3</c:v>
                </c:pt>
                <c:pt idx="4">
                  <c:v>123.2</c:v>
                </c:pt>
              </c:numCache>
            </c:numRef>
          </c:val>
          <c:smooth val="0"/>
          <c:extLst>
            <c:ext xmlns:c16="http://schemas.microsoft.com/office/drawing/2014/chart" uri="{C3380CC4-5D6E-409C-BE32-E72D297353CC}">
              <c16:uniqueId val="{00000001-1F47-4BDD-BEDF-5A6615BD6DB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47-4BDD-BEDF-5A6615BD6DBB}"/>
            </c:ext>
          </c:extLst>
        </c:ser>
        <c:dLbls>
          <c:showLegendKey val="0"/>
          <c:showVal val="0"/>
          <c:showCatName val="0"/>
          <c:showSerName val="0"/>
          <c:showPercent val="0"/>
          <c:showBubbleSize val="0"/>
        </c:dLbls>
        <c:marker val="1"/>
        <c:smooth val="0"/>
        <c:axId val="88548864"/>
        <c:axId val="88550400"/>
      </c:lineChart>
      <c:catAx>
        <c:axId val="88548864"/>
        <c:scaling>
          <c:orientation val="minMax"/>
        </c:scaling>
        <c:delete val="0"/>
        <c:axPos val="b"/>
        <c:numFmt formatCode="ge" sourceLinked="1"/>
        <c:majorTickMark val="none"/>
        <c:minorTickMark val="none"/>
        <c:tickLblPos val="none"/>
        <c:crossAx val="88550400"/>
        <c:crosses val="autoZero"/>
        <c:auto val="0"/>
        <c:lblAlgn val="ctr"/>
        <c:lblOffset val="100"/>
        <c:noMultiLvlLbl val="1"/>
      </c:catAx>
      <c:valAx>
        <c:axId val="8855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548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#N/A</c:v>
                </c:pt>
                <c:pt idx="2">
                  <c:v>#N/A</c:v>
                </c:pt>
                <c:pt idx="3">
                  <c:v>76.400000000000006</c:v>
                </c:pt>
                <c:pt idx="4">
                  <c:v>77</c:v>
                </c:pt>
              </c:numCache>
            </c:numRef>
          </c:val>
          <c:extLst>
            <c:ext xmlns:c16="http://schemas.microsoft.com/office/drawing/2014/chart" uri="{C3380CC4-5D6E-409C-BE32-E72D297353CC}">
              <c16:uniqueId val="{00000000-EB09-476A-AB16-BBF9D485D994}"/>
            </c:ext>
          </c:extLst>
        </c:ser>
        <c:dLbls>
          <c:showLegendKey val="0"/>
          <c:showVal val="0"/>
          <c:showCatName val="0"/>
          <c:showSerName val="0"/>
          <c:showPercent val="0"/>
          <c:showBubbleSize val="0"/>
        </c:dLbls>
        <c:gapWidth val="180"/>
        <c:overlap val="-90"/>
        <c:axId val="104138624"/>
        <c:axId val="10414489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#N/A</c:v>
                </c:pt>
                <c:pt idx="2">
                  <c:v>#N/A</c:v>
                </c:pt>
                <c:pt idx="3">
                  <c:v>87.3</c:v>
                </c:pt>
                <c:pt idx="4">
                  <c:v>82.1</c:v>
                </c:pt>
              </c:numCache>
            </c:numRef>
          </c:val>
          <c:smooth val="0"/>
          <c:extLst>
            <c:ext xmlns:c16="http://schemas.microsoft.com/office/drawing/2014/chart" uri="{C3380CC4-5D6E-409C-BE32-E72D297353CC}">
              <c16:uniqueId val="{00000001-EB09-476A-AB16-BBF9D485D994}"/>
            </c:ext>
          </c:extLst>
        </c:ser>
        <c:dLbls>
          <c:showLegendKey val="0"/>
          <c:showVal val="0"/>
          <c:showCatName val="0"/>
          <c:showSerName val="0"/>
          <c:showPercent val="0"/>
          <c:showBubbleSize val="0"/>
        </c:dLbls>
        <c:marker val="1"/>
        <c:smooth val="0"/>
        <c:axId val="104138624"/>
        <c:axId val="104144896"/>
      </c:lineChart>
      <c:catAx>
        <c:axId val="104138624"/>
        <c:scaling>
          <c:orientation val="minMax"/>
        </c:scaling>
        <c:delete val="0"/>
        <c:axPos val="b"/>
        <c:numFmt formatCode="ge" sourceLinked="1"/>
        <c:majorTickMark val="none"/>
        <c:minorTickMark val="none"/>
        <c:tickLblPos val="none"/>
        <c:crossAx val="104144896"/>
        <c:crosses val="autoZero"/>
        <c:auto val="0"/>
        <c:lblAlgn val="ctr"/>
        <c:lblOffset val="100"/>
        <c:noMultiLvlLbl val="1"/>
      </c:catAx>
      <c:valAx>
        <c:axId val="10414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13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8-496D-B46A-92516E052190}"/>
            </c:ext>
          </c:extLst>
        </c:ser>
        <c:dLbls>
          <c:showLegendKey val="0"/>
          <c:showVal val="0"/>
          <c:showCatName val="0"/>
          <c:showSerName val="0"/>
          <c:showPercent val="0"/>
          <c:showBubbleSize val="0"/>
        </c:dLbls>
        <c:gapWidth val="180"/>
        <c:overlap val="-90"/>
        <c:axId val="104174720"/>
        <c:axId val="1041766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8-496D-B46A-92516E052190}"/>
            </c:ext>
          </c:extLst>
        </c:ser>
        <c:dLbls>
          <c:showLegendKey val="0"/>
          <c:showVal val="0"/>
          <c:showCatName val="0"/>
          <c:showSerName val="0"/>
          <c:showPercent val="0"/>
          <c:showBubbleSize val="0"/>
        </c:dLbls>
        <c:marker val="1"/>
        <c:smooth val="0"/>
        <c:axId val="104174720"/>
        <c:axId val="104176640"/>
      </c:lineChart>
      <c:catAx>
        <c:axId val="104174720"/>
        <c:scaling>
          <c:orientation val="minMax"/>
        </c:scaling>
        <c:delete val="0"/>
        <c:axPos val="b"/>
        <c:numFmt formatCode="ge" sourceLinked="1"/>
        <c:majorTickMark val="none"/>
        <c:minorTickMark val="none"/>
        <c:tickLblPos val="none"/>
        <c:crossAx val="104176640"/>
        <c:crosses val="autoZero"/>
        <c:auto val="0"/>
        <c:lblAlgn val="ctr"/>
        <c:lblOffset val="100"/>
        <c:noMultiLvlLbl val="1"/>
      </c:catAx>
      <c:valAx>
        <c:axId val="10417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17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9-4BAE-98AB-12D27688776C}"/>
            </c:ext>
          </c:extLst>
        </c:ser>
        <c:dLbls>
          <c:showLegendKey val="0"/>
          <c:showVal val="0"/>
          <c:showCatName val="0"/>
          <c:showSerName val="0"/>
          <c:showPercent val="0"/>
          <c:showBubbleSize val="0"/>
        </c:dLbls>
        <c:gapWidth val="180"/>
        <c:overlap val="-90"/>
        <c:axId val="104288640"/>
        <c:axId val="10429056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9-4BAE-98AB-12D27688776C}"/>
            </c:ext>
          </c:extLst>
        </c:ser>
        <c:dLbls>
          <c:showLegendKey val="0"/>
          <c:showVal val="0"/>
          <c:showCatName val="0"/>
          <c:showSerName val="0"/>
          <c:showPercent val="0"/>
          <c:showBubbleSize val="0"/>
        </c:dLbls>
        <c:marker val="1"/>
        <c:smooth val="0"/>
        <c:axId val="104288640"/>
        <c:axId val="104290560"/>
      </c:lineChart>
      <c:catAx>
        <c:axId val="104288640"/>
        <c:scaling>
          <c:orientation val="minMax"/>
        </c:scaling>
        <c:delete val="0"/>
        <c:axPos val="b"/>
        <c:numFmt formatCode="ge" sourceLinked="1"/>
        <c:majorTickMark val="none"/>
        <c:minorTickMark val="none"/>
        <c:tickLblPos val="none"/>
        <c:crossAx val="104290560"/>
        <c:crosses val="autoZero"/>
        <c:auto val="0"/>
        <c:lblAlgn val="ctr"/>
        <c:lblOffset val="100"/>
        <c:noMultiLvlLbl val="1"/>
      </c:catAx>
      <c:valAx>
        <c:axId val="1042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288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0-4F23-9F11-465EA1BFA1AC}"/>
            </c:ext>
          </c:extLst>
        </c:ser>
        <c:dLbls>
          <c:showLegendKey val="0"/>
          <c:showVal val="0"/>
          <c:showCatName val="0"/>
          <c:showSerName val="0"/>
          <c:showPercent val="0"/>
          <c:showBubbleSize val="0"/>
        </c:dLbls>
        <c:gapWidth val="180"/>
        <c:overlap val="-90"/>
        <c:axId val="104324480"/>
        <c:axId val="10434304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0-4F23-9F11-465EA1BFA1AC}"/>
            </c:ext>
          </c:extLst>
        </c:ser>
        <c:dLbls>
          <c:showLegendKey val="0"/>
          <c:showVal val="0"/>
          <c:showCatName val="0"/>
          <c:showSerName val="0"/>
          <c:showPercent val="0"/>
          <c:showBubbleSize val="0"/>
        </c:dLbls>
        <c:marker val="1"/>
        <c:smooth val="0"/>
        <c:axId val="104324480"/>
        <c:axId val="104343040"/>
      </c:lineChart>
      <c:catAx>
        <c:axId val="104324480"/>
        <c:scaling>
          <c:orientation val="minMax"/>
        </c:scaling>
        <c:delete val="0"/>
        <c:axPos val="b"/>
        <c:numFmt formatCode="ge" sourceLinked="1"/>
        <c:majorTickMark val="none"/>
        <c:minorTickMark val="none"/>
        <c:tickLblPos val="none"/>
        <c:crossAx val="104343040"/>
        <c:crosses val="autoZero"/>
        <c:auto val="0"/>
        <c:lblAlgn val="ctr"/>
        <c:lblOffset val="100"/>
        <c:noMultiLvlLbl val="1"/>
      </c:catAx>
      <c:valAx>
        <c:axId val="10434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43244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3-47DC-B5E8-6FB1438D9FE2}"/>
            </c:ext>
          </c:extLst>
        </c:ser>
        <c:dLbls>
          <c:showLegendKey val="0"/>
          <c:showVal val="0"/>
          <c:showCatName val="0"/>
          <c:showSerName val="0"/>
          <c:showPercent val="0"/>
          <c:showBubbleSize val="0"/>
        </c:dLbls>
        <c:gapWidth val="180"/>
        <c:overlap val="-90"/>
        <c:axId val="104364672"/>
        <c:axId val="1043750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3-47DC-B5E8-6FB1438D9FE2}"/>
            </c:ext>
          </c:extLst>
        </c:ser>
        <c:dLbls>
          <c:showLegendKey val="0"/>
          <c:showVal val="0"/>
          <c:showCatName val="0"/>
          <c:showSerName val="0"/>
          <c:showPercent val="0"/>
          <c:showBubbleSize val="0"/>
        </c:dLbls>
        <c:marker val="1"/>
        <c:smooth val="0"/>
        <c:axId val="104364672"/>
        <c:axId val="104375040"/>
      </c:lineChart>
      <c:catAx>
        <c:axId val="104364672"/>
        <c:scaling>
          <c:orientation val="minMax"/>
        </c:scaling>
        <c:delete val="0"/>
        <c:axPos val="b"/>
        <c:numFmt formatCode="ge" sourceLinked="1"/>
        <c:majorTickMark val="none"/>
        <c:minorTickMark val="none"/>
        <c:tickLblPos val="none"/>
        <c:crossAx val="104375040"/>
        <c:crosses val="autoZero"/>
        <c:auto val="0"/>
        <c:lblAlgn val="ctr"/>
        <c:lblOffset val="100"/>
        <c:noMultiLvlLbl val="1"/>
      </c:catAx>
      <c:valAx>
        <c:axId val="10437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36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C-4FF2-B1B2-6E2BE0A339B7}"/>
            </c:ext>
          </c:extLst>
        </c:ser>
        <c:dLbls>
          <c:showLegendKey val="0"/>
          <c:showVal val="0"/>
          <c:showCatName val="0"/>
          <c:showSerName val="0"/>
          <c:showPercent val="0"/>
          <c:showBubbleSize val="0"/>
        </c:dLbls>
        <c:gapWidth val="180"/>
        <c:overlap val="-90"/>
        <c:axId val="104466304"/>
        <c:axId val="1044766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C-4FF2-B1B2-6E2BE0A339B7}"/>
            </c:ext>
          </c:extLst>
        </c:ser>
        <c:dLbls>
          <c:showLegendKey val="0"/>
          <c:showVal val="0"/>
          <c:showCatName val="0"/>
          <c:showSerName val="0"/>
          <c:showPercent val="0"/>
          <c:showBubbleSize val="0"/>
        </c:dLbls>
        <c:marker val="1"/>
        <c:smooth val="0"/>
        <c:axId val="104466304"/>
        <c:axId val="104476672"/>
      </c:lineChart>
      <c:catAx>
        <c:axId val="104466304"/>
        <c:scaling>
          <c:orientation val="minMax"/>
        </c:scaling>
        <c:delete val="0"/>
        <c:axPos val="b"/>
        <c:numFmt formatCode="ge" sourceLinked="1"/>
        <c:majorTickMark val="none"/>
        <c:minorTickMark val="none"/>
        <c:tickLblPos val="none"/>
        <c:crossAx val="104476672"/>
        <c:crosses val="autoZero"/>
        <c:auto val="0"/>
        <c:lblAlgn val="ctr"/>
        <c:lblOffset val="100"/>
        <c:noMultiLvlLbl val="1"/>
      </c:catAx>
      <c:valAx>
        <c:axId val="104476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46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29.6</c:v>
                </c:pt>
                <c:pt idx="4">
                  <c:v>87.9</c:v>
                </c:pt>
              </c:numCache>
            </c:numRef>
          </c:val>
          <c:extLst>
            <c:ext xmlns:c16="http://schemas.microsoft.com/office/drawing/2014/chart" uri="{C3380CC4-5D6E-409C-BE32-E72D297353CC}">
              <c16:uniqueId val="{00000000-A9C5-4B54-89C6-371B73033D48}"/>
            </c:ext>
          </c:extLst>
        </c:ser>
        <c:dLbls>
          <c:showLegendKey val="0"/>
          <c:showVal val="0"/>
          <c:showCatName val="0"/>
          <c:showSerName val="0"/>
          <c:showPercent val="0"/>
          <c:showBubbleSize val="0"/>
        </c:dLbls>
        <c:gapWidth val="180"/>
        <c:overlap val="-90"/>
        <c:axId val="104510592"/>
        <c:axId val="104512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63.3</c:v>
                </c:pt>
                <c:pt idx="4">
                  <c:v>65.099999999999994</c:v>
                </c:pt>
              </c:numCache>
            </c:numRef>
          </c:val>
          <c:smooth val="0"/>
          <c:extLst>
            <c:ext xmlns:c16="http://schemas.microsoft.com/office/drawing/2014/chart" uri="{C3380CC4-5D6E-409C-BE32-E72D297353CC}">
              <c16:uniqueId val="{00000001-A9C5-4B54-89C6-371B73033D48}"/>
            </c:ext>
          </c:extLst>
        </c:ser>
        <c:dLbls>
          <c:showLegendKey val="0"/>
          <c:showVal val="0"/>
          <c:showCatName val="0"/>
          <c:showSerName val="0"/>
          <c:showPercent val="0"/>
          <c:showBubbleSize val="0"/>
        </c:dLbls>
        <c:marker val="1"/>
        <c:smooth val="0"/>
        <c:axId val="104510592"/>
        <c:axId val="104512512"/>
      </c:lineChart>
      <c:catAx>
        <c:axId val="104510592"/>
        <c:scaling>
          <c:orientation val="minMax"/>
        </c:scaling>
        <c:delete val="0"/>
        <c:axPos val="b"/>
        <c:numFmt formatCode="ge" sourceLinked="1"/>
        <c:majorTickMark val="none"/>
        <c:minorTickMark val="none"/>
        <c:tickLblPos val="none"/>
        <c:crossAx val="104512512"/>
        <c:crosses val="autoZero"/>
        <c:auto val="0"/>
        <c:lblAlgn val="ctr"/>
        <c:lblOffset val="100"/>
        <c:noMultiLvlLbl val="1"/>
      </c:catAx>
      <c:valAx>
        <c:axId val="10451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510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F-4E0C-8DFB-DBA7AF159D8F}"/>
            </c:ext>
          </c:extLst>
        </c:ser>
        <c:dLbls>
          <c:showLegendKey val="0"/>
          <c:showVal val="0"/>
          <c:showCatName val="0"/>
          <c:showSerName val="0"/>
          <c:showPercent val="0"/>
          <c:showBubbleSize val="0"/>
        </c:dLbls>
        <c:gapWidth val="180"/>
        <c:overlap val="-90"/>
        <c:axId val="104624512"/>
        <c:axId val="1046264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7.4</c:v>
                </c:pt>
                <c:pt idx="4">
                  <c:v>6.8</c:v>
                </c:pt>
              </c:numCache>
            </c:numRef>
          </c:val>
          <c:smooth val="0"/>
          <c:extLst>
            <c:ext xmlns:c16="http://schemas.microsoft.com/office/drawing/2014/chart" uri="{C3380CC4-5D6E-409C-BE32-E72D297353CC}">
              <c16:uniqueId val="{00000001-7A6F-4E0C-8DFB-DBA7AF159D8F}"/>
            </c:ext>
          </c:extLst>
        </c:ser>
        <c:dLbls>
          <c:showLegendKey val="0"/>
          <c:showVal val="0"/>
          <c:showCatName val="0"/>
          <c:showSerName val="0"/>
          <c:showPercent val="0"/>
          <c:showBubbleSize val="0"/>
        </c:dLbls>
        <c:marker val="1"/>
        <c:smooth val="0"/>
        <c:axId val="104624512"/>
        <c:axId val="104626432"/>
      </c:lineChart>
      <c:catAx>
        <c:axId val="104624512"/>
        <c:scaling>
          <c:orientation val="minMax"/>
        </c:scaling>
        <c:delete val="0"/>
        <c:axPos val="b"/>
        <c:numFmt formatCode="ge" sourceLinked="1"/>
        <c:majorTickMark val="none"/>
        <c:minorTickMark val="none"/>
        <c:tickLblPos val="none"/>
        <c:crossAx val="104626432"/>
        <c:crosses val="autoZero"/>
        <c:auto val="0"/>
        <c:lblAlgn val="ctr"/>
        <c:lblOffset val="100"/>
        <c:noMultiLvlLbl val="1"/>
      </c:catAx>
      <c:valAx>
        <c:axId val="10462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62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906.8</c:v>
                </c:pt>
                <c:pt idx="4">
                  <c:v>303.39999999999998</c:v>
                </c:pt>
              </c:numCache>
            </c:numRef>
          </c:val>
          <c:extLst>
            <c:ext xmlns:c16="http://schemas.microsoft.com/office/drawing/2014/chart" uri="{C3380CC4-5D6E-409C-BE32-E72D297353CC}">
              <c16:uniqueId val="{00000000-6371-4733-AD59-278AF6692E12}"/>
            </c:ext>
          </c:extLst>
        </c:ser>
        <c:dLbls>
          <c:showLegendKey val="0"/>
          <c:showVal val="0"/>
          <c:showCatName val="0"/>
          <c:showSerName val="0"/>
          <c:showPercent val="0"/>
          <c:showBubbleSize val="0"/>
        </c:dLbls>
        <c:gapWidth val="180"/>
        <c:overlap val="-90"/>
        <c:axId val="104534400"/>
        <c:axId val="1045363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21.4</c:v>
                </c:pt>
                <c:pt idx="4">
                  <c:v>35</c:v>
                </c:pt>
              </c:numCache>
            </c:numRef>
          </c:val>
          <c:smooth val="0"/>
          <c:extLst>
            <c:ext xmlns:c16="http://schemas.microsoft.com/office/drawing/2014/chart" uri="{C3380CC4-5D6E-409C-BE32-E72D297353CC}">
              <c16:uniqueId val="{00000001-6371-4733-AD59-278AF6692E12}"/>
            </c:ext>
          </c:extLst>
        </c:ser>
        <c:dLbls>
          <c:showLegendKey val="0"/>
          <c:showVal val="0"/>
          <c:showCatName val="0"/>
          <c:showSerName val="0"/>
          <c:showPercent val="0"/>
          <c:showBubbleSize val="0"/>
        </c:dLbls>
        <c:marker val="1"/>
        <c:smooth val="0"/>
        <c:axId val="104534400"/>
        <c:axId val="104536320"/>
      </c:lineChart>
      <c:catAx>
        <c:axId val="104534400"/>
        <c:scaling>
          <c:orientation val="minMax"/>
        </c:scaling>
        <c:delete val="0"/>
        <c:axPos val="b"/>
        <c:numFmt formatCode="ge" sourceLinked="1"/>
        <c:majorTickMark val="none"/>
        <c:minorTickMark val="none"/>
        <c:tickLblPos val="none"/>
        <c:crossAx val="104536320"/>
        <c:crosses val="autoZero"/>
        <c:auto val="0"/>
        <c:lblAlgn val="ctr"/>
        <c:lblOffset val="100"/>
        <c:noMultiLvlLbl val="1"/>
      </c:catAx>
      <c:valAx>
        <c:axId val="104536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534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FD-4E31-8B97-B61892BF99B3}"/>
            </c:ext>
          </c:extLst>
        </c:ser>
        <c:dLbls>
          <c:showLegendKey val="0"/>
          <c:showVal val="0"/>
          <c:showCatName val="0"/>
          <c:showSerName val="0"/>
          <c:showPercent val="0"/>
          <c:showBubbleSize val="0"/>
        </c:dLbls>
        <c:gapWidth val="180"/>
        <c:overlap val="-90"/>
        <c:axId val="104587264"/>
        <c:axId val="1045891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FD-4E31-8B97-B61892BF99B3}"/>
            </c:ext>
          </c:extLst>
        </c:ser>
        <c:dLbls>
          <c:showLegendKey val="0"/>
          <c:showVal val="0"/>
          <c:showCatName val="0"/>
          <c:showSerName val="0"/>
          <c:showPercent val="0"/>
          <c:showBubbleSize val="0"/>
        </c:dLbls>
        <c:marker val="1"/>
        <c:smooth val="0"/>
        <c:axId val="104587264"/>
        <c:axId val="104589184"/>
      </c:lineChart>
      <c:catAx>
        <c:axId val="104587264"/>
        <c:scaling>
          <c:orientation val="minMax"/>
        </c:scaling>
        <c:delete val="0"/>
        <c:axPos val="b"/>
        <c:numFmt formatCode="ge" sourceLinked="1"/>
        <c:majorTickMark val="none"/>
        <c:minorTickMark val="none"/>
        <c:tickLblPos val="none"/>
        <c:crossAx val="104589184"/>
        <c:crosses val="autoZero"/>
        <c:auto val="0"/>
        <c:lblAlgn val="ctr"/>
        <c:lblOffset val="100"/>
        <c:noMultiLvlLbl val="1"/>
      </c:catAx>
      <c:valAx>
        <c:axId val="104589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58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2-410E-B9A5-2839E84B65D4}"/>
            </c:ext>
          </c:extLst>
        </c:ser>
        <c:dLbls>
          <c:showLegendKey val="0"/>
          <c:showVal val="0"/>
          <c:showCatName val="0"/>
          <c:showSerName val="0"/>
          <c:showPercent val="0"/>
          <c:showBubbleSize val="0"/>
        </c:dLbls>
        <c:gapWidth val="180"/>
        <c:overlap val="-90"/>
        <c:axId val="88607360"/>
        <c:axId val="8862553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#N/A</c:v>
                </c:pt>
                <c:pt idx="2">
                  <c:v>#N/A</c:v>
                </c:pt>
                <c:pt idx="3">
                  <c:v>247.9</c:v>
                </c:pt>
                <c:pt idx="4">
                  <c:v>240.1</c:v>
                </c:pt>
              </c:numCache>
            </c:numRef>
          </c:val>
          <c:smooth val="0"/>
          <c:extLst>
            <c:ext xmlns:c16="http://schemas.microsoft.com/office/drawing/2014/chart" uri="{C3380CC4-5D6E-409C-BE32-E72D297353CC}">
              <c16:uniqueId val="{00000001-A0A2-410E-B9A5-2839E84B65D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0A2-410E-B9A5-2839E84B65D4}"/>
            </c:ext>
          </c:extLst>
        </c:ser>
        <c:dLbls>
          <c:showLegendKey val="0"/>
          <c:showVal val="0"/>
          <c:showCatName val="0"/>
          <c:showSerName val="0"/>
          <c:showPercent val="0"/>
          <c:showBubbleSize val="0"/>
        </c:dLbls>
        <c:marker val="1"/>
        <c:smooth val="0"/>
        <c:axId val="88607360"/>
        <c:axId val="88625536"/>
      </c:lineChart>
      <c:catAx>
        <c:axId val="88607360"/>
        <c:scaling>
          <c:orientation val="minMax"/>
        </c:scaling>
        <c:delete val="0"/>
        <c:axPos val="b"/>
        <c:numFmt formatCode="ge" sourceLinked="1"/>
        <c:majorTickMark val="none"/>
        <c:minorTickMark val="none"/>
        <c:tickLblPos val="none"/>
        <c:crossAx val="88625536"/>
        <c:crosses val="autoZero"/>
        <c:auto val="0"/>
        <c:lblAlgn val="ctr"/>
        <c:lblOffset val="100"/>
        <c:noMultiLvlLbl val="1"/>
      </c:catAx>
      <c:valAx>
        <c:axId val="8862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07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76.400000000000006</c:v>
                </c:pt>
                <c:pt idx="4">
                  <c:v>77</c:v>
                </c:pt>
              </c:numCache>
            </c:numRef>
          </c:val>
          <c:extLst>
            <c:ext xmlns:c16="http://schemas.microsoft.com/office/drawing/2014/chart" uri="{C3380CC4-5D6E-409C-BE32-E72D297353CC}">
              <c16:uniqueId val="{00000000-A143-4A75-A111-288E732487F6}"/>
            </c:ext>
          </c:extLst>
        </c:ser>
        <c:dLbls>
          <c:showLegendKey val="0"/>
          <c:showVal val="0"/>
          <c:showCatName val="0"/>
          <c:showSerName val="0"/>
          <c:showPercent val="0"/>
          <c:showBubbleSize val="0"/>
        </c:dLbls>
        <c:gapWidth val="180"/>
        <c:overlap val="-90"/>
        <c:axId val="103697408"/>
        <c:axId val="1037077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46.5</c:v>
                </c:pt>
                <c:pt idx="4">
                  <c:v>27.1</c:v>
                </c:pt>
              </c:numCache>
            </c:numRef>
          </c:val>
          <c:smooth val="0"/>
          <c:extLst>
            <c:ext xmlns:c16="http://schemas.microsoft.com/office/drawing/2014/chart" uri="{C3380CC4-5D6E-409C-BE32-E72D297353CC}">
              <c16:uniqueId val="{00000001-A143-4A75-A111-288E732487F6}"/>
            </c:ext>
          </c:extLst>
        </c:ser>
        <c:dLbls>
          <c:showLegendKey val="0"/>
          <c:showVal val="0"/>
          <c:showCatName val="0"/>
          <c:showSerName val="0"/>
          <c:showPercent val="0"/>
          <c:showBubbleSize val="0"/>
        </c:dLbls>
        <c:marker val="1"/>
        <c:smooth val="0"/>
        <c:axId val="103697408"/>
        <c:axId val="103707776"/>
      </c:lineChart>
      <c:catAx>
        <c:axId val="103697408"/>
        <c:scaling>
          <c:orientation val="minMax"/>
        </c:scaling>
        <c:delete val="0"/>
        <c:axPos val="b"/>
        <c:numFmt formatCode="ge" sourceLinked="1"/>
        <c:majorTickMark val="none"/>
        <c:minorTickMark val="none"/>
        <c:tickLblPos val="none"/>
        <c:crossAx val="103707776"/>
        <c:crosses val="autoZero"/>
        <c:auto val="0"/>
        <c:lblAlgn val="ctr"/>
        <c:lblOffset val="100"/>
        <c:noMultiLvlLbl val="1"/>
      </c:catAx>
      <c:valAx>
        <c:axId val="10370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69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4B-4B6C-B40D-3E4D911925F1}"/>
            </c:ext>
          </c:extLst>
        </c:ser>
        <c:dLbls>
          <c:showLegendKey val="0"/>
          <c:showVal val="0"/>
          <c:showCatName val="0"/>
          <c:showSerName val="0"/>
          <c:showPercent val="0"/>
          <c:showBubbleSize val="0"/>
        </c:dLbls>
        <c:gapWidth val="180"/>
        <c:overlap val="-90"/>
        <c:axId val="103746176"/>
        <c:axId val="1037565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4B-4B6C-B40D-3E4D911925F1}"/>
            </c:ext>
          </c:extLst>
        </c:ser>
        <c:dLbls>
          <c:showLegendKey val="0"/>
          <c:showVal val="0"/>
          <c:showCatName val="0"/>
          <c:showSerName val="0"/>
          <c:showPercent val="0"/>
          <c:showBubbleSize val="0"/>
        </c:dLbls>
        <c:marker val="1"/>
        <c:smooth val="0"/>
        <c:axId val="103746176"/>
        <c:axId val="103756544"/>
      </c:lineChart>
      <c:catAx>
        <c:axId val="103746176"/>
        <c:scaling>
          <c:orientation val="minMax"/>
        </c:scaling>
        <c:delete val="0"/>
        <c:axPos val="b"/>
        <c:numFmt formatCode="ge" sourceLinked="1"/>
        <c:majorTickMark val="none"/>
        <c:minorTickMark val="none"/>
        <c:tickLblPos val="none"/>
        <c:crossAx val="103756544"/>
        <c:crosses val="autoZero"/>
        <c:auto val="0"/>
        <c:lblAlgn val="ctr"/>
        <c:lblOffset val="100"/>
        <c:noMultiLvlLbl val="1"/>
      </c:catAx>
      <c:valAx>
        <c:axId val="10375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746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D-414F-AF6A-41DE093C40B6}"/>
            </c:ext>
          </c:extLst>
        </c:ser>
        <c:dLbls>
          <c:showLegendKey val="0"/>
          <c:showVal val="0"/>
          <c:showCatName val="0"/>
          <c:showSerName val="0"/>
          <c:showPercent val="0"/>
          <c:showBubbleSize val="0"/>
        </c:dLbls>
        <c:gapWidth val="180"/>
        <c:overlap val="-90"/>
        <c:axId val="103794560"/>
        <c:axId val="1038008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D-414F-AF6A-41DE093C40B6}"/>
            </c:ext>
          </c:extLst>
        </c:ser>
        <c:dLbls>
          <c:showLegendKey val="0"/>
          <c:showVal val="0"/>
          <c:showCatName val="0"/>
          <c:showSerName val="0"/>
          <c:showPercent val="0"/>
          <c:showBubbleSize val="0"/>
        </c:dLbls>
        <c:marker val="1"/>
        <c:smooth val="0"/>
        <c:axId val="103794560"/>
        <c:axId val="103800832"/>
      </c:lineChart>
      <c:catAx>
        <c:axId val="103794560"/>
        <c:scaling>
          <c:orientation val="minMax"/>
        </c:scaling>
        <c:delete val="0"/>
        <c:axPos val="b"/>
        <c:numFmt formatCode="ge" sourceLinked="1"/>
        <c:majorTickMark val="none"/>
        <c:minorTickMark val="none"/>
        <c:tickLblPos val="none"/>
        <c:crossAx val="103800832"/>
        <c:crosses val="autoZero"/>
        <c:auto val="0"/>
        <c:lblAlgn val="ctr"/>
        <c:lblOffset val="100"/>
        <c:noMultiLvlLbl val="1"/>
      </c:catAx>
      <c:valAx>
        <c:axId val="10380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79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D3-441F-AA17-566CD8653D82}"/>
            </c:ext>
          </c:extLst>
        </c:ser>
        <c:dLbls>
          <c:showLegendKey val="0"/>
          <c:showVal val="0"/>
          <c:showCatName val="0"/>
          <c:showSerName val="0"/>
          <c:showPercent val="0"/>
          <c:showBubbleSize val="0"/>
        </c:dLbls>
        <c:gapWidth val="180"/>
        <c:overlap val="-90"/>
        <c:axId val="103830272"/>
        <c:axId val="1038321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D3-441F-AA17-566CD8653D82}"/>
            </c:ext>
          </c:extLst>
        </c:ser>
        <c:dLbls>
          <c:showLegendKey val="0"/>
          <c:showVal val="0"/>
          <c:showCatName val="0"/>
          <c:showSerName val="0"/>
          <c:showPercent val="0"/>
          <c:showBubbleSize val="0"/>
        </c:dLbls>
        <c:marker val="1"/>
        <c:smooth val="0"/>
        <c:axId val="103830272"/>
        <c:axId val="103832192"/>
      </c:lineChart>
      <c:catAx>
        <c:axId val="103830272"/>
        <c:scaling>
          <c:orientation val="minMax"/>
        </c:scaling>
        <c:delete val="0"/>
        <c:axPos val="b"/>
        <c:numFmt formatCode="ge" sourceLinked="1"/>
        <c:majorTickMark val="none"/>
        <c:minorTickMark val="none"/>
        <c:tickLblPos val="none"/>
        <c:crossAx val="103832192"/>
        <c:crosses val="autoZero"/>
        <c:auto val="0"/>
        <c:lblAlgn val="ctr"/>
        <c:lblOffset val="100"/>
        <c:noMultiLvlLbl val="1"/>
      </c:catAx>
      <c:valAx>
        <c:axId val="10383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83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9-4B62-91D3-B9A673DE2DD3}"/>
            </c:ext>
          </c:extLst>
        </c:ser>
        <c:dLbls>
          <c:showLegendKey val="0"/>
          <c:showVal val="0"/>
          <c:showCatName val="0"/>
          <c:showSerName val="0"/>
          <c:showPercent val="0"/>
          <c:showBubbleSize val="0"/>
        </c:dLbls>
        <c:gapWidth val="180"/>
        <c:overlap val="-90"/>
        <c:axId val="103870464"/>
        <c:axId val="1038723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9-4B62-91D3-B9A673DE2DD3}"/>
            </c:ext>
          </c:extLst>
        </c:ser>
        <c:dLbls>
          <c:showLegendKey val="0"/>
          <c:showVal val="0"/>
          <c:showCatName val="0"/>
          <c:showSerName val="0"/>
          <c:showPercent val="0"/>
          <c:showBubbleSize val="0"/>
        </c:dLbls>
        <c:marker val="1"/>
        <c:smooth val="0"/>
        <c:axId val="103870464"/>
        <c:axId val="103872384"/>
      </c:lineChart>
      <c:catAx>
        <c:axId val="103870464"/>
        <c:scaling>
          <c:orientation val="minMax"/>
        </c:scaling>
        <c:delete val="0"/>
        <c:axPos val="b"/>
        <c:numFmt formatCode="ge" sourceLinked="1"/>
        <c:majorTickMark val="none"/>
        <c:minorTickMark val="none"/>
        <c:tickLblPos val="none"/>
        <c:crossAx val="103872384"/>
        <c:crosses val="autoZero"/>
        <c:auto val="0"/>
        <c:lblAlgn val="ctr"/>
        <c:lblOffset val="100"/>
        <c:noMultiLvlLbl val="1"/>
      </c:catAx>
      <c:valAx>
        <c:axId val="10387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8704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C-46EA-BBC4-7FF4EBE04B3D}"/>
            </c:ext>
          </c:extLst>
        </c:ser>
        <c:dLbls>
          <c:showLegendKey val="0"/>
          <c:showVal val="0"/>
          <c:showCatName val="0"/>
          <c:showSerName val="0"/>
          <c:showPercent val="0"/>
          <c:showBubbleSize val="0"/>
        </c:dLbls>
        <c:gapWidth val="180"/>
        <c:overlap val="-90"/>
        <c:axId val="105032704"/>
        <c:axId val="1050348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C-46EA-BBC4-7FF4EBE04B3D}"/>
            </c:ext>
          </c:extLst>
        </c:ser>
        <c:dLbls>
          <c:showLegendKey val="0"/>
          <c:showVal val="0"/>
          <c:showCatName val="0"/>
          <c:showSerName val="0"/>
          <c:showPercent val="0"/>
          <c:showBubbleSize val="0"/>
        </c:dLbls>
        <c:marker val="1"/>
        <c:smooth val="0"/>
        <c:axId val="105032704"/>
        <c:axId val="105034880"/>
      </c:lineChart>
      <c:catAx>
        <c:axId val="105032704"/>
        <c:scaling>
          <c:orientation val="minMax"/>
        </c:scaling>
        <c:delete val="0"/>
        <c:axPos val="b"/>
        <c:numFmt formatCode="ge" sourceLinked="1"/>
        <c:majorTickMark val="none"/>
        <c:minorTickMark val="none"/>
        <c:tickLblPos val="none"/>
        <c:crossAx val="105034880"/>
        <c:crosses val="autoZero"/>
        <c:auto val="0"/>
        <c:lblAlgn val="ctr"/>
        <c:lblOffset val="100"/>
        <c:noMultiLvlLbl val="1"/>
      </c:catAx>
      <c:valAx>
        <c:axId val="10503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32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5-4416-B7DE-41D400A21B30}"/>
            </c:ext>
          </c:extLst>
        </c:ser>
        <c:dLbls>
          <c:showLegendKey val="0"/>
          <c:showVal val="0"/>
          <c:showCatName val="0"/>
          <c:showSerName val="0"/>
          <c:showPercent val="0"/>
          <c:showBubbleSize val="0"/>
        </c:dLbls>
        <c:gapWidth val="180"/>
        <c:overlap val="-90"/>
        <c:axId val="105203968"/>
        <c:axId val="1052061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5-4416-B7DE-41D400A21B30}"/>
            </c:ext>
          </c:extLst>
        </c:ser>
        <c:dLbls>
          <c:showLegendKey val="0"/>
          <c:showVal val="0"/>
          <c:showCatName val="0"/>
          <c:showSerName val="0"/>
          <c:showPercent val="0"/>
          <c:showBubbleSize val="0"/>
        </c:dLbls>
        <c:marker val="1"/>
        <c:smooth val="0"/>
        <c:axId val="105203968"/>
        <c:axId val="105206144"/>
      </c:lineChart>
      <c:catAx>
        <c:axId val="105203968"/>
        <c:scaling>
          <c:orientation val="minMax"/>
        </c:scaling>
        <c:delete val="0"/>
        <c:axPos val="b"/>
        <c:numFmt formatCode="ge" sourceLinked="1"/>
        <c:majorTickMark val="none"/>
        <c:minorTickMark val="none"/>
        <c:tickLblPos val="none"/>
        <c:crossAx val="105206144"/>
        <c:crosses val="autoZero"/>
        <c:auto val="0"/>
        <c:lblAlgn val="ctr"/>
        <c:lblOffset val="100"/>
        <c:noMultiLvlLbl val="1"/>
      </c:catAx>
      <c:valAx>
        <c:axId val="10520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20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A8-45E6-97DA-FDDFE3AE75DE}"/>
            </c:ext>
          </c:extLst>
        </c:ser>
        <c:dLbls>
          <c:showLegendKey val="0"/>
          <c:showVal val="0"/>
          <c:showCatName val="0"/>
          <c:showSerName val="0"/>
          <c:showPercent val="0"/>
          <c:showBubbleSize val="0"/>
        </c:dLbls>
        <c:gapWidth val="180"/>
        <c:overlap val="-90"/>
        <c:axId val="105243776"/>
        <c:axId val="10524569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A8-45E6-97DA-FDDFE3AE75DE}"/>
            </c:ext>
          </c:extLst>
        </c:ser>
        <c:dLbls>
          <c:showLegendKey val="0"/>
          <c:showVal val="0"/>
          <c:showCatName val="0"/>
          <c:showSerName val="0"/>
          <c:showPercent val="0"/>
          <c:showBubbleSize val="0"/>
        </c:dLbls>
        <c:marker val="1"/>
        <c:smooth val="0"/>
        <c:axId val="105243776"/>
        <c:axId val="105245696"/>
      </c:lineChart>
      <c:catAx>
        <c:axId val="105243776"/>
        <c:scaling>
          <c:orientation val="minMax"/>
        </c:scaling>
        <c:delete val="0"/>
        <c:axPos val="b"/>
        <c:numFmt formatCode="ge" sourceLinked="1"/>
        <c:majorTickMark val="none"/>
        <c:minorTickMark val="none"/>
        <c:tickLblPos val="none"/>
        <c:crossAx val="105245696"/>
        <c:crosses val="autoZero"/>
        <c:auto val="0"/>
        <c:lblAlgn val="ctr"/>
        <c:lblOffset val="100"/>
        <c:noMultiLvlLbl val="1"/>
      </c:catAx>
      <c:valAx>
        <c:axId val="10524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24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BE-4EAA-B5B1-2B342AF7B310}"/>
            </c:ext>
          </c:extLst>
        </c:ser>
        <c:dLbls>
          <c:showLegendKey val="0"/>
          <c:showVal val="0"/>
          <c:showCatName val="0"/>
          <c:showSerName val="0"/>
          <c:showPercent val="0"/>
          <c:showBubbleSize val="0"/>
        </c:dLbls>
        <c:gapWidth val="180"/>
        <c:overlap val="-90"/>
        <c:axId val="105086976"/>
        <c:axId val="1050888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BE-4EAA-B5B1-2B342AF7B310}"/>
            </c:ext>
          </c:extLst>
        </c:ser>
        <c:dLbls>
          <c:showLegendKey val="0"/>
          <c:showVal val="0"/>
          <c:showCatName val="0"/>
          <c:showSerName val="0"/>
          <c:showPercent val="0"/>
          <c:showBubbleSize val="0"/>
        </c:dLbls>
        <c:marker val="1"/>
        <c:smooth val="0"/>
        <c:axId val="105086976"/>
        <c:axId val="105088896"/>
      </c:lineChart>
      <c:catAx>
        <c:axId val="105086976"/>
        <c:scaling>
          <c:orientation val="minMax"/>
        </c:scaling>
        <c:delete val="0"/>
        <c:axPos val="b"/>
        <c:numFmt formatCode="ge" sourceLinked="1"/>
        <c:majorTickMark val="none"/>
        <c:minorTickMark val="none"/>
        <c:tickLblPos val="none"/>
        <c:crossAx val="105088896"/>
        <c:crosses val="autoZero"/>
        <c:auto val="0"/>
        <c:lblAlgn val="ctr"/>
        <c:lblOffset val="100"/>
        <c:noMultiLvlLbl val="1"/>
      </c:catAx>
      <c:valAx>
        <c:axId val="10508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8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7-471F-B94A-3529B1A3CF80}"/>
            </c:ext>
          </c:extLst>
        </c:ser>
        <c:dLbls>
          <c:showLegendKey val="0"/>
          <c:showVal val="0"/>
          <c:showCatName val="0"/>
          <c:showSerName val="0"/>
          <c:showPercent val="0"/>
          <c:showBubbleSize val="0"/>
        </c:dLbls>
        <c:gapWidth val="180"/>
        <c:overlap val="-90"/>
        <c:axId val="104737792"/>
        <c:axId val="1047399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7-471F-B94A-3529B1A3CF80}"/>
            </c:ext>
          </c:extLst>
        </c:ser>
        <c:dLbls>
          <c:showLegendKey val="0"/>
          <c:showVal val="0"/>
          <c:showCatName val="0"/>
          <c:showSerName val="0"/>
          <c:showPercent val="0"/>
          <c:showBubbleSize val="0"/>
        </c:dLbls>
        <c:marker val="1"/>
        <c:smooth val="0"/>
        <c:axId val="104737792"/>
        <c:axId val="104739968"/>
      </c:lineChart>
      <c:catAx>
        <c:axId val="104737792"/>
        <c:scaling>
          <c:orientation val="minMax"/>
        </c:scaling>
        <c:delete val="0"/>
        <c:axPos val="b"/>
        <c:numFmt formatCode="ge" sourceLinked="1"/>
        <c:majorTickMark val="none"/>
        <c:minorTickMark val="none"/>
        <c:tickLblPos val="none"/>
        <c:crossAx val="104739968"/>
        <c:crosses val="autoZero"/>
        <c:auto val="0"/>
        <c:lblAlgn val="ctr"/>
        <c:lblOffset val="100"/>
        <c:noMultiLvlLbl val="1"/>
      </c:catAx>
      <c:valAx>
        <c:axId val="10473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73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CC-42CE-BA1E-5FA6F4AFEFD4}"/>
            </c:ext>
          </c:extLst>
        </c:ser>
        <c:dLbls>
          <c:showLegendKey val="0"/>
          <c:showVal val="0"/>
          <c:showCatName val="0"/>
          <c:showSerName val="0"/>
          <c:showPercent val="0"/>
          <c:showBubbleSize val="0"/>
        </c:dLbls>
        <c:gapWidth val="180"/>
        <c:overlap val="-90"/>
        <c:axId val="98177024"/>
        <c:axId val="981785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CC-42CE-BA1E-5FA6F4AFEFD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CCC-42CE-BA1E-5FA6F4AFEFD4}"/>
            </c:ext>
          </c:extLst>
        </c:ser>
        <c:dLbls>
          <c:showLegendKey val="0"/>
          <c:showVal val="0"/>
          <c:showCatName val="0"/>
          <c:showSerName val="0"/>
          <c:showPercent val="0"/>
          <c:showBubbleSize val="0"/>
        </c:dLbls>
        <c:marker val="1"/>
        <c:smooth val="0"/>
        <c:axId val="98177024"/>
        <c:axId val="98178560"/>
      </c:lineChart>
      <c:catAx>
        <c:axId val="98177024"/>
        <c:scaling>
          <c:orientation val="minMax"/>
        </c:scaling>
        <c:delete val="0"/>
        <c:axPos val="b"/>
        <c:numFmt formatCode="ge" sourceLinked="1"/>
        <c:majorTickMark val="none"/>
        <c:minorTickMark val="none"/>
        <c:tickLblPos val="none"/>
        <c:crossAx val="98178560"/>
        <c:crosses val="autoZero"/>
        <c:auto val="0"/>
        <c:lblAlgn val="ctr"/>
        <c:lblOffset val="100"/>
        <c:noMultiLvlLbl val="1"/>
      </c:catAx>
      <c:valAx>
        <c:axId val="98178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17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7-47C0-BA79-899572C3F95B}"/>
            </c:ext>
          </c:extLst>
        </c:ser>
        <c:dLbls>
          <c:showLegendKey val="0"/>
          <c:showVal val="0"/>
          <c:showCatName val="0"/>
          <c:showSerName val="0"/>
          <c:showPercent val="0"/>
          <c:showBubbleSize val="0"/>
        </c:dLbls>
        <c:gapWidth val="180"/>
        <c:overlap val="-90"/>
        <c:axId val="104777984"/>
        <c:axId val="1047924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7-47C0-BA79-899572C3F95B}"/>
            </c:ext>
          </c:extLst>
        </c:ser>
        <c:dLbls>
          <c:showLegendKey val="0"/>
          <c:showVal val="0"/>
          <c:showCatName val="0"/>
          <c:showSerName val="0"/>
          <c:showPercent val="0"/>
          <c:showBubbleSize val="0"/>
        </c:dLbls>
        <c:marker val="1"/>
        <c:smooth val="0"/>
        <c:axId val="104777984"/>
        <c:axId val="104792448"/>
      </c:lineChart>
      <c:catAx>
        <c:axId val="104777984"/>
        <c:scaling>
          <c:orientation val="minMax"/>
        </c:scaling>
        <c:delete val="0"/>
        <c:axPos val="b"/>
        <c:numFmt formatCode="ge" sourceLinked="1"/>
        <c:majorTickMark val="none"/>
        <c:minorTickMark val="none"/>
        <c:tickLblPos val="none"/>
        <c:crossAx val="104792448"/>
        <c:crosses val="autoZero"/>
        <c:auto val="0"/>
        <c:lblAlgn val="ctr"/>
        <c:lblOffset val="100"/>
        <c:noMultiLvlLbl val="1"/>
      </c:catAx>
      <c:valAx>
        <c:axId val="10479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777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#N/A</c:v>
                </c:pt>
                <c:pt idx="2">
                  <c:v>#N/A</c:v>
                </c:pt>
                <c:pt idx="3">
                  <c:v>225.1</c:v>
                </c:pt>
                <c:pt idx="4">
                  <c:v>76.2</c:v>
                </c:pt>
              </c:numCache>
            </c:numRef>
          </c:val>
          <c:extLst>
            <c:ext xmlns:c16="http://schemas.microsoft.com/office/drawing/2014/chart" uri="{C3380CC4-5D6E-409C-BE32-E72D297353CC}">
              <c16:uniqueId val="{00000000-4615-4722-9C79-D2E183CFB4CE}"/>
            </c:ext>
          </c:extLst>
        </c:ser>
        <c:dLbls>
          <c:showLegendKey val="0"/>
          <c:showVal val="0"/>
          <c:showCatName val="0"/>
          <c:showSerName val="0"/>
          <c:showPercent val="0"/>
          <c:showBubbleSize val="0"/>
        </c:dLbls>
        <c:gapWidth val="180"/>
        <c:overlap val="-90"/>
        <c:axId val="98204288"/>
        <c:axId val="982187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19199</c:v>
                </c:pt>
                <c:pt idx="4">
                  <c:v>19830.400000000001</c:v>
                </c:pt>
              </c:numCache>
            </c:numRef>
          </c:val>
          <c:smooth val="0"/>
          <c:extLst>
            <c:ext xmlns:c16="http://schemas.microsoft.com/office/drawing/2014/chart" uri="{C3380CC4-5D6E-409C-BE32-E72D297353CC}">
              <c16:uniqueId val="{00000001-4615-4722-9C79-D2E183CFB4CE}"/>
            </c:ext>
          </c:extLst>
        </c:ser>
        <c:dLbls>
          <c:showLegendKey val="0"/>
          <c:showVal val="0"/>
          <c:showCatName val="0"/>
          <c:showSerName val="0"/>
          <c:showPercent val="0"/>
          <c:showBubbleSize val="0"/>
        </c:dLbls>
        <c:marker val="1"/>
        <c:smooth val="0"/>
        <c:axId val="98204288"/>
        <c:axId val="98218752"/>
      </c:lineChart>
      <c:catAx>
        <c:axId val="98204288"/>
        <c:scaling>
          <c:orientation val="minMax"/>
        </c:scaling>
        <c:delete val="0"/>
        <c:axPos val="b"/>
        <c:numFmt formatCode="ge" sourceLinked="1"/>
        <c:majorTickMark val="none"/>
        <c:minorTickMark val="none"/>
        <c:tickLblPos val="none"/>
        <c:crossAx val="98218752"/>
        <c:crosses val="autoZero"/>
        <c:auto val="0"/>
        <c:lblAlgn val="ctr"/>
        <c:lblOffset val="100"/>
        <c:noMultiLvlLbl val="1"/>
      </c:catAx>
      <c:valAx>
        <c:axId val="98218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0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#N/A</c:v>
                </c:pt>
                <c:pt idx="2">
                  <c:v>#N/A</c:v>
                </c:pt>
                <c:pt idx="3">
                  <c:v>29852</c:v>
                </c:pt>
                <c:pt idx="4">
                  <c:v>89213</c:v>
                </c:pt>
              </c:numCache>
            </c:numRef>
          </c:val>
          <c:extLst>
            <c:ext xmlns:c16="http://schemas.microsoft.com/office/drawing/2014/chart" uri="{C3380CC4-5D6E-409C-BE32-E72D297353CC}">
              <c16:uniqueId val="{00000000-4A02-49A4-B496-55C05EBAD086}"/>
            </c:ext>
          </c:extLst>
        </c:ser>
        <c:dLbls>
          <c:showLegendKey val="0"/>
          <c:showVal val="0"/>
          <c:showCatName val="0"/>
          <c:showSerName val="0"/>
          <c:showPercent val="0"/>
          <c:showBubbleSize val="0"/>
        </c:dLbls>
        <c:gapWidth val="180"/>
        <c:overlap val="-90"/>
        <c:axId val="103890304"/>
        <c:axId val="10389657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32739</c:v>
                </c:pt>
                <c:pt idx="4">
                  <c:v>34140</c:v>
                </c:pt>
              </c:numCache>
            </c:numRef>
          </c:val>
          <c:smooth val="0"/>
          <c:extLst>
            <c:ext xmlns:c16="http://schemas.microsoft.com/office/drawing/2014/chart" uri="{C3380CC4-5D6E-409C-BE32-E72D297353CC}">
              <c16:uniqueId val="{00000001-4A02-49A4-B496-55C05EBAD086}"/>
            </c:ext>
          </c:extLst>
        </c:ser>
        <c:dLbls>
          <c:showLegendKey val="0"/>
          <c:showVal val="0"/>
          <c:showCatName val="0"/>
          <c:showSerName val="0"/>
          <c:showPercent val="0"/>
          <c:showBubbleSize val="0"/>
        </c:dLbls>
        <c:marker val="1"/>
        <c:smooth val="0"/>
        <c:axId val="103890304"/>
        <c:axId val="103896576"/>
      </c:lineChart>
      <c:catAx>
        <c:axId val="103890304"/>
        <c:scaling>
          <c:orientation val="minMax"/>
        </c:scaling>
        <c:delete val="0"/>
        <c:axPos val="b"/>
        <c:numFmt formatCode="ge" sourceLinked="1"/>
        <c:majorTickMark val="none"/>
        <c:minorTickMark val="none"/>
        <c:tickLblPos val="none"/>
        <c:crossAx val="103896576"/>
        <c:crosses val="autoZero"/>
        <c:auto val="0"/>
        <c:lblAlgn val="ctr"/>
        <c:lblOffset val="100"/>
        <c:noMultiLvlLbl val="1"/>
      </c:catAx>
      <c:valAx>
        <c:axId val="1038965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89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#N/A</c:v>
                </c:pt>
                <c:pt idx="2">
                  <c:v>#N/A</c:v>
                </c:pt>
                <c:pt idx="3">
                  <c:v>29.6</c:v>
                </c:pt>
                <c:pt idx="4">
                  <c:v>87.9</c:v>
                </c:pt>
              </c:numCache>
            </c:numRef>
          </c:val>
          <c:extLst>
            <c:ext xmlns:c16="http://schemas.microsoft.com/office/drawing/2014/chart" uri="{C3380CC4-5D6E-409C-BE32-E72D297353CC}">
              <c16:uniqueId val="{00000000-C5DE-4688-9358-33B7F1BDA5CD}"/>
            </c:ext>
          </c:extLst>
        </c:ser>
        <c:dLbls>
          <c:showLegendKey val="0"/>
          <c:showVal val="0"/>
          <c:showCatName val="0"/>
          <c:showSerName val="0"/>
          <c:showPercent val="0"/>
          <c:showBubbleSize val="0"/>
        </c:dLbls>
        <c:gapWidth val="180"/>
        <c:overlap val="-90"/>
        <c:axId val="104020608"/>
        <c:axId val="1040268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#N/A</c:v>
                </c:pt>
                <c:pt idx="2">
                  <c:v>#N/A</c:v>
                </c:pt>
                <c:pt idx="3">
                  <c:v>30</c:v>
                </c:pt>
                <c:pt idx="4">
                  <c:v>30.2</c:v>
                </c:pt>
              </c:numCache>
            </c:numRef>
          </c:val>
          <c:smooth val="0"/>
          <c:extLst>
            <c:ext xmlns:c16="http://schemas.microsoft.com/office/drawing/2014/chart" uri="{C3380CC4-5D6E-409C-BE32-E72D297353CC}">
              <c16:uniqueId val="{00000001-C5DE-4688-9358-33B7F1BDA5CD}"/>
            </c:ext>
          </c:extLst>
        </c:ser>
        <c:dLbls>
          <c:showLegendKey val="0"/>
          <c:showVal val="0"/>
          <c:showCatName val="0"/>
          <c:showSerName val="0"/>
          <c:showPercent val="0"/>
          <c:showBubbleSize val="0"/>
        </c:dLbls>
        <c:marker val="1"/>
        <c:smooth val="0"/>
        <c:axId val="104020608"/>
        <c:axId val="104026880"/>
      </c:lineChart>
      <c:catAx>
        <c:axId val="104020608"/>
        <c:scaling>
          <c:orientation val="minMax"/>
        </c:scaling>
        <c:delete val="0"/>
        <c:axPos val="b"/>
        <c:numFmt formatCode="ge" sourceLinked="1"/>
        <c:majorTickMark val="none"/>
        <c:minorTickMark val="none"/>
        <c:tickLblPos val="none"/>
        <c:crossAx val="104026880"/>
        <c:crosses val="autoZero"/>
        <c:auto val="0"/>
        <c:lblAlgn val="ctr"/>
        <c:lblOffset val="100"/>
        <c:noMultiLvlLbl val="1"/>
      </c:catAx>
      <c:valAx>
        <c:axId val="10402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02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8-4981-802D-7A84AC6F10D5}"/>
            </c:ext>
          </c:extLst>
        </c:ser>
        <c:dLbls>
          <c:showLegendKey val="0"/>
          <c:showVal val="0"/>
          <c:showCatName val="0"/>
          <c:showSerName val="0"/>
          <c:showPercent val="0"/>
          <c:showBubbleSize val="0"/>
        </c:dLbls>
        <c:gapWidth val="180"/>
        <c:overlap val="-90"/>
        <c:axId val="103940480"/>
        <c:axId val="1039424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#N/A</c:v>
                </c:pt>
                <c:pt idx="2">
                  <c:v>#N/A</c:v>
                </c:pt>
                <c:pt idx="3">
                  <c:v>11.8</c:v>
                </c:pt>
                <c:pt idx="4">
                  <c:v>14.2</c:v>
                </c:pt>
              </c:numCache>
            </c:numRef>
          </c:val>
          <c:smooth val="0"/>
          <c:extLst>
            <c:ext xmlns:c16="http://schemas.microsoft.com/office/drawing/2014/chart" uri="{C3380CC4-5D6E-409C-BE32-E72D297353CC}">
              <c16:uniqueId val="{00000001-EA58-4981-802D-7A84AC6F10D5}"/>
            </c:ext>
          </c:extLst>
        </c:ser>
        <c:dLbls>
          <c:showLegendKey val="0"/>
          <c:showVal val="0"/>
          <c:showCatName val="0"/>
          <c:showSerName val="0"/>
          <c:showPercent val="0"/>
          <c:showBubbleSize val="0"/>
        </c:dLbls>
        <c:marker val="1"/>
        <c:smooth val="0"/>
        <c:axId val="103940480"/>
        <c:axId val="103942400"/>
      </c:lineChart>
      <c:catAx>
        <c:axId val="103940480"/>
        <c:scaling>
          <c:orientation val="minMax"/>
        </c:scaling>
        <c:delete val="0"/>
        <c:axPos val="b"/>
        <c:numFmt formatCode="ge" sourceLinked="1"/>
        <c:majorTickMark val="none"/>
        <c:minorTickMark val="none"/>
        <c:tickLblPos val="none"/>
        <c:crossAx val="103942400"/>
        <c:crosses val="autoZero"/>
        <c:auto val="0"/>
        <c:lblAlgn val="ctr"/>
        <c:lblOffset val="100"/>
        <c:noMultiLvlLbl val="1"/>
      </c:catAx>
      <c:valAx>
        <c:axId val="10394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940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#N/A</c:v>
                </c:pt>
                <c:pt idx="2">
                  <c:v>#N/A</c:v>
                </c:pt>
                <c:pt idx="3">
                  <c:v>906.8</c:v>
                </c:pt>
                <c:pt idx="4">
                  <c:v>303.39999999999998</c:v>
                </c:pt>
              </c:numCache>
            </c:numRef>
          </c:val>
          <c:extLst>
            <c:ext xmlns:c16="http://schemas.microsoft.com/office/drawing/2014/chart" uri="{C3380CC4-5D6E-409C-BE32-E72D297353CC}">
              <c16:uniqueId val="{00000000-15C7-45B0-9C58-8B75782BD681}"/>
            </c:ext>
          </c:extLst>
        </c:ser>
        <c:dLbls>
          <c:showLegendKey val="0"/>
          <c:showVal val="0"/>
          <c:showCatName val="0"/>
          <c:showSerName val="0"/>
          <c:showPercent val="0"/>
          <c:showBubbleSize val="0"/>
        </c:dLbls>
        <c:gapWidth val="180"/>
        <c:overlap val="-90"/>
        <c:axId val="103980416"/>
        <c:axId val="10398668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#N/A</c:v>
                </c:pt>
                <c:pt idx="2">
                  <c:v>#N/A</c:v>
                </c:pt>
                <c:pt idx="3">
                  <c:v>136</c:v>
                </c:pt>
                <c:pt idx="4">
                  <c:v>133.5</c:v>
                </c:pt>
              </c:numCache>
            </c:numRef>
          </c:val>
          <c:smooth val="0"/>
          <c:extLst>
            <c:ext xmlns:c16="http://schemas.microsoft.com/office/drawing/2014/chart" uri="{C3380CC4-5D6E-409C-BE32-E72D297353CC}">
              <c16:uniqueId val="{00000001-15C7-45B0-9C58-8B75782BD681}"/>
            </c:ext>
          </c:extLst>
        </c:ser>
        <c:dLbls>
          <c:showLegendKey val="0"/>
          <c:showVal val="0"/>
          <c:showCatName val="0"/>
          <c:showSerName val="0"/>
          <c:showPercent val="0"/>
          <c:showBubbleSize val="0"/>
        </c:dLbls>
        <c:marker val="1"/>
        <c:smooth val="0"/>
        <c:axId val="103980416"/>
        <c:axId val="103986688"/>
      </c:lineChart>
      <c:catAx>
        <c:axId val="103980416"/>
        <c:scaling>
          <c:orientation val="minMax"/>
        </c:scaling>
        <c:delete val="0"/>
        <c:axPos val="b"/>
        <c:numFmt formatCode="ge" sourceLinked="1"/>
        <c:majorTickMark val="none"/>
        <c:minorTickMark val="none"/>
        <c:tickLblPos val="none"/>
        <c:crossAx val="103986688"/>
        <c:crosses val="autoZero"/>
        <c:auto val="0"/>
        <c:lblAlgn val="ctr"/>
        <c:lblOffset val="100"/>
        <c:noMultiLvlLbl val="1"/>
      </c:catAx>
      <c:valAx>
        <c:axId val="10398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98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3-409B-A6FE-941F26C46AF8}"/>
            </c:ext>
          </c:extLst>
        </c:ser>
        <c:dLbls>
          <c:showLegendKey val="0"/>
          <c:showVal val="0"/>
          <c:showCatName val="0"/>
          <c:showSerName val="0"/>
          <c:showPercent val="0"/>
          <c:showBubbleSize val="0"/>
        </c:dLbls>
        <c:gapWidth val="180"/>
        <c:overlap val="-90"/>
        <c:axId val="104213120"/>
        <c:axId val="1042193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3-409B-A6FE-941F26C46AF8}"/>
            </c:ext>
          </c:extLst>
        </c:ser>
        <c:dLbls>
          <c:showLegendKey val="0"/>
          <c:showVal val="0"/>
          <c:showCatName val="0"/>
          <c:showSerName val="0"/>
          <c:showPercent val="0"/>
          <c:showBubbleSize val="0"/>
        </c:dLbls>
        <c:marker val="1"/>
        <c:smooth val="0"/>
        <c:axId val="104213120"/>
        <c:axId val="104219392"/>
      </c:lineChart>
      <c:catAx>
        <c:axId val="104213120"/>
        <c:scaling>
          <c:orientation val="minMax"/>
        </c:scaling>
        <c:delete val="0"/>
        <c:axPos val="b"/>
        <c:numFmt formatCode="ge" sourceLinked="1"/>
        <c:majorTickMark val="none"/>
        <c:minorTickMark val="none"/>
        <c:tickLblPos val="none"/>
        <c:crossAx val="104219392"/>
        <c:crosses val="autoZero"/>
        <c:auto val="0"/>
        <c:lblAlgn val="ctr"/>
        <c:lblOffset val="100"/>
        <c:noMultiLvlLbl val="1"/>
      </c:catAx>
      <c:valAx>
        <c:axId val="10421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4213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1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1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1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1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1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1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1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2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2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2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2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2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2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2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2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28"/>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29"/>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3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31"/>
                </a:ext>
              </a:extLst>
            </xdr:cNvPicPr>
          </xdr:nvPicPr>
          <xdr:blipFill>
            <a:blip xmlns:r="http://schemas.openxmlformats.org/officeDocument/2006/relationships" r:embed="rId45"/>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32"/>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3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34"/>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35"/>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36"/>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37"/>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3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39"/>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40"/>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41"/>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42"/>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343"/>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344"/>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345"/>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46"/>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347"/>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48"/>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49"/>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50"/>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51"/>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52"/>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53"/>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54"/>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55"/>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56"/>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57"/>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58"/>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59"/>
                </a:ext>
              </a:extLst>
            </xdr:cNvPicPr>
          </xdr:nvPicPr>
          <xdr:blipFill>
            <a:blip xmlns:r="http://schemas.openxmlformats.org/officeDocument/2006/relationships" r:embed="rId49"/>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60"/>
                </a:ext>
              </a:extLst>
            </xdr:cNvPicPr>
          </xdr:nvPicPr>
          <xdr:blipFill>
            <a:blip xmlns:r="http://schemas.openxmlformats.org/officeDocument/2006/relationships" r:embed="rId49"/>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南信州広域連合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260</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f>データ!N6</f>
        <v>1</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129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131</v>
      </c>
      <c r="C9" s="158"/>
      <c r="D9" s="158"/>
      <c r="E9" s="158"/>
      <c r="F9" s="159">
        <f>データ!V6</f>
        <v>64.8</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f>データ!AE6</f>
        <v>3321</v>
      </c>
      <c r="M13" s="151"/>
      <c r="N13" s="152">
        <f>データ!AF6</f>
        <v>9859</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t="str">
        <f>データ!AQ6</f>
        <v>-</v>
      </c>
      <c r="G16" s="146"/>
      <c r="H16" s="146" t="str">
        <f>データ!AR6</f>
        <v>-</v>
      </c>
      <c r="I16" s="146"/>
      <c r="J16" s="146" t="str">
        <f>データ!AS6</f>
        <v>-</v>
      </c>
      <c r="K16" s="146"/>
      <c r="L16" s="146">
        <f>データ!AT6</f>
        <v>3321</v>
      </c>
      <c r="M16" s="146"/>
      <c r="N16" s="138">
        <f>データ!AU6</f>
        <v>9859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19040</v>
      </c>
      <c r="G19" s="136"/>
      <c r="H19" s="136"/>
      <c r="I19" s="136">
        <f>データ!AW6</f>
        <v>63565</v>
      </c>
      <c r="J19" s="136"/>
      <c r="K19" s="136"/>
      <c r="L19" s="136">
        <f>データ!AX6</f>
        <v>82605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262</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261</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feGjzXdUZpmZh8FAI0BAtTlBoSGh/4GCSG5+D+PKYTYtz8A6tjCUNdpISIaeqtk2xg6RUwQzI3px6DzchvmCEg==" saltValue="vlLqne/dBLjFogzUxJJOX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x14ac:dyDescent="0.15">
      <c r="A6" s="49" t="s">
        <v>115</v>
      </c>
      <c r="B6" s="67" t="str">
        <f>B7</f>
        <v>2018</v>
      </c>
      <c r="C6" s="67" t="str">
        <f t="shared" ref="C6:AX6" si="6">C7</f>
        <v>209287</v>
      </c>
      <c r="D6" s="67" t="str">
        <f t="shared" si="6"/>
        <v>47</v>
      </c>
      <c r="E6" s="67" t="str">
        <f t="shared" si="6"/>
        <v>04</v>
      </c>
      <c r="F6" s="67" t="str">
        <f t="shared" si="6"/>
        <v>0</v>
      </c>
      <c r="G6" s="67" t="str">
        <f t="shared" si="6"/>
        <v>000</v>
      </c>
      <c r="H6" s="67" t="str">
        <f t="shared" si="6"/>
        <v>長野県　南信州広域連合</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令和1年12月31日　稲葉クリーンセンター発電所</v>
      </c>
      <c r="S6" s="71" t="str">
        <f t="shared" si="6"/>
        <v>令和１年12月31日　稲葉クリーンセンター発電所</v>
      </c>
      <c r="T6" s="67" t="str">
        <f t="shared" si="6"/>
        <v>無</v>
      </c>
      <c r="U6" s="71" t="str">
        <f t="shared" si="6"/>
        <v>荏原環境プラント株式会社</v>
      </c>
      <c r="V6" s="68">
        <f t="shared" si="6"/>
        <v>64.8</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f t="shared" si="6"/>
        <v>3321</v>
      </c>
      <c r="AF6" s="69">
        <f t="shared" si="6"/>
        <v>9859</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f t="shared" si="6"/>
        <v>3321</v>
      </c>
      <c r="AU6" s="69">
        <f t="shared" si="6"/>
        <v>9859</v>
      </c>
      <c r="AV6" s="69">
        <f t="shared" si="6"/>
        <v>19040</v>
      </c>
      <c r="AW6" s="69">
        <f t="shared" si="6"/>
        <v>63565</v>
      </c>
      <c r="AX6" s="69">
        <f t="shared" si="6"/>
        <v>82605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129</v>
      </c>
      <c r="T7" s="82" t="s">
        <v>130</v>
      </c>
      <c r="U7" s="81" t="s">
        <v>131</v>
      </c>
      <c r="V7" s="78">
        <v>64.8</v>
      </c>
      <c r="W7" s="80" t="s">
        <v>127</v>
      </c>
      <c r="X7" s="80" t="s">
        <v>127</v>
      </c>
      <c r="Y7" s="80" t="s">
        <v>127</v>
      </c>
      <c r="Z7" s="80" t="s">
        <v>127</v>
      </c>
      <c r="AA7" s="80" t="s">
        <v>127</v>
      </c>
      <c r="AB7" s="80" t="s">
        <v>127</v>
      </c>
      <c r="AC7" s="80" t="s">
        <v>127</v>
      </c>
      <c r="AD7" s="80" t="s">
        <v>127</v>
      </c>
      <c r="AE7" s="80">
        <v>3321</v>
      </c>
      <c r="AF7" s="80">
        <v>9859</v>
      </c>
      <c r="AG7" s="80" t="s">
        <v>127</v>
      </c>
      <c r="AH7" s="80" t="s">
        <v>127</v>
      </c>
      <c r="AI7" s="80" t="s">
        <v>127</v>
      </c>
      <c r="AJ7" s="80" t="s">
        <v>127</v>
      </c>
      <c r="AK7" s="80" t="s">
        <v>127</v>
      </c>
      <c r="AL7" s="80" t="s">
        <v>127</v>
      </c>
      <c r="AM7" s="80" t="s">
        <v>127</v>
      </c>
      <c r="AN7" s="80" t="s">
        <v>127</v>
      </c>
      <c r="AO7" s="80" t="s">
        <v>127</v>
      </c>
      <c r="AP7" s="80" t="s">
        <v>127</v>
      </c>
      <c r="AQ7" s="80" t="s">
        <v>127</v>
      </c>
      <c r="AR7" s="80" t="s">
        <v>127</v>
      </c>
      <c r="AS7" s="80" t="s">
        <v>127</v>
      </c>
      <c r="AT7" s="80">
        <v>3321</v>
      </c>
      <c r="AU7" s="80">
        <v>9859</v>
      </c>
      <c r="AV7" s="80">
        <v>19040</v>
      </c>
      <c r="AW7" s="80">
        <v>63565</v>
      </c>
      <c r="AX7" s="80">
        <v>82605</v>
      </c>
      <c r="AY7" s="83" t="s">
        <v>127</v>
      </c>
      <c r="AZ7" s="83" t="s">
        <v>127</v>
      </c>
      <c r="BA7" s="83" t="s">
        <v>127</v>
      </c>
      <c r="BB7" s="83">
        <v>6167.8</v>
      </c>
      <c r="BC7" s="83">
        <v>18318.900000000001</v>
      </c>
      <c r="BD7" s="83" t="s">
        <v>127</v>
      </c>
      <c r="BE7" s="83" t="s">
        <v>127</v>
      </c>
      <c r="BF7" s="83" t="s">
        <v>127</v>
      </c>
      <c r="BG7" s="83">
        <v>121.3</v>
      </c>
      <c r="BH7" s="83">
        <v>123.2</v>
      </c>
      <c r="BI7" s="83">
        <v>100</v>
      </c>
      <c r="BJ7" s="83" t="s">
        <v>127</v>
      </c>
      <c r="BK7" s="83" t="s">
        <v>127</v>
      </c>
      <c r="BL7" s="83" t="s">
        <v>127</v>
      </c>
      <c r="BM7" s="83" t="s">
        <v>127</v>
      </c>
      <c r="BN7" s="83" t="s">
        <v>127</v>
      </c>
      <c r="BO7" s="83" t="s">
        <v>127</v>
      </c>
      <c r="BP7" s="83" t="s">
        <v>127</v>
      </c>
      <c r="BQ7" s="83" t="s">
        <v>127</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t="s">
        <v>127</v>
      </c>
      <c r="CH7" s="83" t="s">
        <v>127</v>
      </c>
      <c r="CI7" s="83">
        <v>225.1</v>
      </c>
      <c r="CJ7" s="83">
        <v>76.2</v>
      </c>
      <c r="CK7" s="83" t="s">
        <v>127</v>
      </c>
      <c r="CL7" s="83" t="s">
        <v>127</v>
      </c>
      <c r="CM7" s="83" t="s">
        <v>127</v>
      </c>
      <c r="CN7" s="83">
        <v>19199</v>
      </c>
      <c r="CO7" s="83">
        <v>19830.400000000001</v>
      </c>
      <c r="CP7" s="80" t="s">
        <v>127</v>
      </c>
      <c r="CQ7" s="80" t="s">
        <v>127</v>
      </c>
      <c r="CR7" s="80" t="s">
        <v>127</v>
      </c>
      <c r="CS7" s="80">
        <v>29852</v>
      </c>
      <c r="CT7" s="80">
        <v>89213</v>
      </c>
      <c r="CU7" s="80" t="s">
        <v>127</v>
      </c>
      <c r="CV7" s="80" t="s">
        <v>127</v>
      </c>
      <c r="CW7" s="80" t="s">
        <v>127</v>
      </c>
      <c r="CX7" s="80">
        <v>32739</v>
      </c>
      <c r="CY7" s="80">
        <v>34140</v>
      </c>
      <c r="CZ7" s="80">
        <v>1280</v>
      </c>
      <c r="DA7" s="83" t="s">
        <v>127</v>
      </c>
      <c r="DB7" s="83" t="s">
        <v>127</v>
      </c>
      <c r="DC7" s="83" t="s">
        <v>127</v>
      </c>
      <c r="DD7" s="83">
        <v>29.6</v>
      </c>
      <c r="DE7" s="83">
        <v>87.9</v>
      </c>
      <c r="DF7" s="83" t="s">
        <v>127</v>
      </c>
      <c r="DG7" s="83" t="s">
        <v>127</v>
      </c>
      <c r="DH7" s="83" t="s">
        <v>127</v>
      </c>
      <c r="DI7" s="83">
        <v>30</v>
      </c>
      <c r="DJ7" s="83">
        <v>30.2</v>
      </c>
      <c r="DK7" s="83" t="s">
        <v>127</v>
      </c>
      <c r="DL7" s="83" t="s">
        <v>127</v>
      </c>
      <c r="DM7" s="83" t="s">
        <v>127</v>
      </c>
      <c r="DN7" s="83" t="s">
        <v>127</v>
      </c>
      <c r="DO7" s="83" t="s">
        <v>127</v>
      </c>
      <c r="DP7" s="83" t="s">
        <v>127</v>
      </c>
      <c r="DQ7" s="83" t="s">
        <v>127</v>
      </c>
      <c r="DR7" s="83" t="s">
        <v>127</v>
      </c>
      <c r="DS7" s="83">
        <v>11.8</v>
      </c>
      <c r="DT7" s="83">
        <v>14.2</v>
      </c>
      <c r="DU7" s="83" t="s">
        <v>127</v>
      </c>
      <c r="DV7" s="83" t="s">
        <v>127</v>
      </c>
      <c r="DW7" s="83" t="s">
        <v>127</v>
      </c>
      <c r="DX7" s="83">
        <v>906.8</v>
      </c>
      <c r="DY7" s="83">
        <v>303.39999999999998</v>
      </c>
      <c r="DZ7" s="83" t="s">
        <v>127</v>
      </c>
      <c r="EA7" s="83" t="s">
        <v>127</v>
      </c>
      <c r="EB7" s="83" t="s">
        <v>127</v>
      </c>
      <c r="EC7" s="83">
        <v>136</v>
      </c>
      <c r="ED7" s="83">
        <v>133.5</v>
      </c>
      <c r="EE7" s="83" t="s">
        <v>127</v>
      </c>
      <c r="EF7" s="83" t="s">
        <v>127</v>
      </c>
      <c r="EG7" s="83" t="s">
        <v>127</v>
      </c>
      <c r="EH7" s="83" t="s">
        <v>127</v>
      </c>
      <c r="EI7" s="83" t="s">
        <v>127</v>
      </c>
      <c r="EJ7" s="83" t="s">
        <v>127</v>
      </c>
      <c r="EK7" s="83" t="s">
        <v>127</v>
      </c>
      <c r="EL7" s="83" t="s">
        <v>127</v>
      </c>
      <c r="EM7" s="83" t="s">
        <v>127</v>
      </c>
      <c r="EN7" s="83" t="s">
        <v>127</v>
      </c>
      <c r="EO7" s="83" t="s">
        <v>127</v>
      </c>
      <c r="EP7" s="83" t="s">
        <v>127</v>
      </c>
      <c r="EQ7" s="83" t="s">
        <v>127</v>
      </c>
      <c r="ER7" s="83">
        <v>76.400000000000006</v>
      </c>
      <c r="ES7" s="83">
        <v>77</v>
      </c>
      <c r="ET7" s="83" t="s">
        <v>127</v>
      </c>
      <c r="EU7" s="83" t="s">
        <v>127</v>
      </c>
      <c r="EV7" s="83" t="s">
        <v>127</v>
      </c>
      <c r="EW7" s="83">
        <v>87.3</v>
      </c>
      <c r="EX7" s="83">
        <v>82.1</v>
      </c>
      <c r="EY7" s="80" t="s">
        <v>127</v>
      </c>
      <c r="EZ7" s="83" t="s">
        <v>127</v>
      </c>
      <c r="FA7" s="83" t="s">
        <v>127</v>
      </c>
      <c r="FB7" s="83" t="s">
        <v>127</v>
      </c>
      <c r="FC7" s="83" t="s">
        <v>127</v>
      </c>
      <c r="FD7" s="83" t="s">
        <v>127</v>
      </c>
      <c r="FE7" s="83" t="s">
        <v>127</v>
      </c>
      <c r="FF7" s="83" t="s">
        <v>127</v>
      </c>
      <c r="FG7" s="83" t="s">
        <v>127</v>
      </c>
      <c r="FH7" s="83">
        <v>57.7</v>
      </c>
      <c r="FI7" s="83">
        <v>57.6</v>
      </c>
      <c r="FJ7" s="83" t="s">
        <v>127</v>
      </c>
      <c r="FK7" s="83" t="s">
        <v>127</v>
      </c>
      <c r="FL7" s="83" t="s">
        <v>127</v>
      </c>
      <c r="FM7" s="83" t="s">
        <v>127</v>
      </c>
      <c r="FN7" s="83" t="s">
        <v>127</v>
      </c>
      <c r="FO7" s="83" t="s">
        <v>127</v>
      </c>
      <c r="FP7" s="83" t="s">
        <v>127</v>
      </c>
      <c r="FQ7" s="83" t="s">
        <v>127</v>
      </c>
      <c r="FR7" s="83">
        <v>5.4</v>
      </c>
      <c r="FS7" s="83">
        <v>8.6999999999999993</v>
      </c>
      <c r="FT7" s="83" t="s">
        <v>127</v>
      </c>
      <c r="FU7" s="83" t="s">
        <v>127</v>
      </c>
      <c r="FV7" s="83" t="s">
        <v>127</v>
      </c>
      <c r="FW7" s="83" t="s">
        <v>127</v>
      </c>
      <c r="FX7" s="83" t="s">
        <v>127</v>
      </c>
      <c r="FY7" s="83" t="s">
        <v>127</v>
      </c>
      <c r="FZ7" s="83" t="s">
        <v>127</v>
      </c>
      <c r="GA7" s="83" t="s">
        <v>127</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t="s">
        <v>127</v>
      </c>
      <c r="GT7" s="83" t="s">
        <v>127</v>
      </c>
      <c r="GU7" s="83" t="s">
        <v>127</v>
      </c>
      <c r="GV7" s="83">
        <v>92</v>
      </c>
      <c r="GW7" s="83">
        <v>94.7</v>
      </c>
      <c r="GX7" s="80">
        <v>1280</v>
      </c>
      <c r="GY7" s="83" t="s">
        <v>127</v>
      </c>
      <c r="GZ7" s="83" t="s">
        <v>127</v>
      </c>
      <c r="HA7" s="83" t="s">
        <v>127</v>
      </c>
      <c r="HB7" s="83">
        <v>29.6</v>
      </c>
      <c r="HC7" s="83">
        <v>87.9</v>
      </c>
      <c r="HD7" s="83" t="s">
        <v>127</v>
      </c>
      <c r="HE7" s="83" t="s">
        <v>127</v>
      </c>
      <c r="HF7" s="83" t="s">
        <v>127</v>
      </c>
      <c r="HG7" s="83">
        <v>63.3</v>
      </c>
      <c r="HH7" s="83">
        <v>65.099999999999994</v>
      </c>
      <c r="HI7" s="83" t="s">
        <v>127</v>
      </c>
      <c r="HJ7" s="83" t="s">
        <v>127</v>
      </c>
      <c r="HK7" s="83" t="s">
        <v>127</v>
      </c>
      <c r="HL7" s="83" t="s">
        <v>127</v>
      </c>
      <c r="HM7" s="83" t="s">
        <v>127</v>
      </c>
      <c r="HN7" s="83" t="s">
        <v>127</v>
      </c>
      <c r="HO7" s="83" t="s">
        <v>127</v>
      </c>
      <c r="HP7" s="83" t="s">
        <v>127</v>
      </c>
      <c r="HQ7" s="83">
        <v>7.4</v>
      </c>
      <c r="HR7" s="83">
        <v>6.8</v>
      </c>
      <c r="HS7" s="83" t="s">
        <v>127</v>
      </c>
      <c r="HT7" s="83" t="s">
        <v>127</v>
      </c>
      <c r="HU7" s="83" t="s">
        <v>127</v>
      </c>
      <c r="HV7" s="83">
        <v>906.8</v>
      </c>
      <c r="HW7" s="83">
        <v>303.39999999999998</v>
      </c>
      <c r="HX7" s="83" t="s">
        <v>127</v>
      </c>
      <c r="HY7" s="83" t="s">
        <v>127</v>
      </c>
      <c r="HZ7" s="83" t="s">
        <v>127</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v>76.400000000000006</v>
      </c>
      <c r="IQ7" s="83">
        <v>77</v>
      </c>
      <c r="IR7" s="83" t="s">
        <v>127</v>
      </c>
      <c r="IS7" s="83" t="s">
        <v>127</v>
      </c>
      <c r="IT7" s="83" t="s">
        <v>127</v>
      </c>
      <c r="IU7" s="83">
        <v>46.5</v>
      </c>
      <c r="IV7" s="83">
        <v>27.1</v>
      </c>
      <c r="IW7" s="80" t="s">
        <v>127</v>
      </c>
      <c r="IX7" s="83" t="s">
        <v>127</v>
      </c>
      <c r="IY7" s="83" t="s">
        <v>127</v>
      </c>
      <c r="IZ7" s="83" t="s">
        <v>127</v>
      </c>
      <c r="JA7" s="83" t="s">
        <v>127</v>
      </c>
      <c r="JB7" s="83" t="s">
        <v>127</v>
      </c>
      <c r="JC7" s="83" t="s">
        <v>127</v>
      </c>
      <c r="JD7" s="83" t="s">
        <v>127</v>
      </c>
      <c r="JE7" s="83" t="s">
        <v>127</v>
      </c>
      <c r="JF7" s="83">
        <v>17.899999999999999</v>
      </c>
      <c r="JG7" s="83">
        <v>16.399999999999999</v>
      </c>
      <c r="JH7" s="83" t="s">
        <v>127</v>
      </c>
      <c r="JI7" s="83" t="s">
        <v>127</v>
      </c>
      <c r="JJ7" s="83" t="s">
        <v>127</v>
      </c>
      <c r="JK7" s="83" t="s">
        <v>127</v>
      </c>
      <c r="JL7" s="83" t="s">
        <v>127</v>
      </c>
      <c r="JM7" s="83" t="s">
        <v>127</v>
      </c>
      <c r="JN7" s="83" t="s">
        <v>127</v>
      </c>
      <c r="JO7" s="83" t="s">
        <v>127</v>
      </c>
      <c r="JP7" s="83">
        <v>34.5</v>
      </c>
      <c r="JQ7" s="83">
        <v>45.8</v>
      </c>
      <c r="JR7" s="83" t="s">
        <v>127</v>
      </c>
      <c r="JS7" s="83" t="s">
        <v>127</v>
      </c>
      <c r="JT7" s="83" t="s">
        <v>127</v>
      </c>
      <c r="JU7" s="83" t="s">
        <v>127</v>
      </c>
      <c r="JV7" s="83" t="s">
        <v>127</v>
      </c>
      <c r="JW7" s="83" t="s">
        <v>127</v>
      </c>
      <c r="JX7" s="83" t="s">
        <v>127</v>
      </c>
      <c r="JY7" s="83" t="s">
        <v>127</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t="s">
        <v>127</v>
      </c>
      <c r="KS7" s="83" t="s">
        <v>127</v>
      </c>
      <c r="KT7" s="83">
        <v>98.8</v>
      </c>
      <c r="KU7" s="83">
        <v>94.9</v>
      </c>
      <c r="KV7" s="80" t="s">
        <v>127</v>
      </c>
      <c r="KW7" s="83" t="s">
        <v>127</v>
      </c>
      <c r="KX7" s="83" t="s">
        <v>127</v>
      </c>
      <c r="KY7" s="83" t="s">
        <v>127</v>
      </c>
      <c r="KZ7" s="83" t="s">
        <v>127</v>
      </c>
      <c r="LA7" s="83" t="s">
        <v>127</v>
      </c>
      <c r="LB7" s="83" t="s">
        <v>127</v>
      </c>
      <c r="LC7" s="83" t="s">
        <v>127</v>
      </c>
      <c r="LD7" s="83" t="s">
        <v>127</v>
      </c>
      <c r="LE7" s="83">
        <v>14.9</v>
      </c>
      <c r="LF7" s="83">
        <v>15.2</v>
      </c>
      <c r="LG7" s="83" t="s">
        <v>127</v>
      </c>
      <c r="LH7" s="83" t="s">
        <v>127</v>
      </c>
      <c r="LI7" s="83" t="s">
        <v>127</v>
      </c>
      <c r="LJ7" s="83" t="s">
        <v>127</v>
      </c>
      <c r="LK7" s="83" t="s">
        <v>127</v>
      </c>
      <c r="LL7" s="83" t="s">
        <v>127</v>
      </c>
      <c r="LM7" s="83" t="s">
        <v>127</v>
      </c>
      <c r="LN7" s="83" t="s">
        <v>127</v>
      </c>
      <c r="LO7" s="83">
        <v>0.3</v>
      </c>
      <c r="LP7" s="83">
        <v>0.7</v>
      </c>
      <c r="LQ7" s="83" t="s">
        <v>127</v>
      </c>
      <c r="LR7" s="83" t="s">
        <v>127</v>
      </c>
      <c r="LS7" s="83" t="s">
        <v>127</v>
      </c>
      <c r="LT7" s="83" t="s">
        <v>127</v>
      </c>
      <c r="LU7" s="83" t="s">
        <v>127</v>
      </c>
      <c r="LV7" s="83" t="s">
        <v>127</v>
      </c>
      <c r="LW7" s="83" t="s">
        <v>127</v>
      </c>
      <c r="LX7" s="83" t="s">
        <v>127</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t="s">
        <v>127</v>
      </c>
      <c r="MQ7" s="83" t="s">
        <v>127</v>
      </c>
      <c r="MR7" s="83" t="s">
        <v>127</v>
      </c>
      <c r="MS7" s="83">
        <v>98.3</v>
      </c>
      <c r="MT7" s="83">
        <v>98.7</v>
      </c>
      <c r="MU7" s="83" t="s">
        <v>127</v>
      </c>
      <c r="MV7" s="83" t="s">
        <v>127</v>
      </c>
      <c r="MW7" s="83" t="s">
        <v>127</v>
      </c>
      <c r="MX7" s="83" t="s">
        <v>127</v>
      </c>
      <c r="MY7" s="83" t="s">
        <v>127</v>
      </c>
      <c r="MZ7" s="83" t="s">
        <v>127</v>
      </c>
      <c r="NA7" s="83" t="s">
        <v>127</v>
      </c>
      <c r="NB7" s="83">
        <v>1</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1</v>
      </c>
      <c r="GZ8" s="87" t="s">
        <v>132</v>
      </c>
      <c r="HA8" s="85"/>
      <c r="HB8" s="85"/>
      <c r="HC8" s="85"/>
      <c r="HD8" s="85"/>
      <c r="HE8" s="86"/>
      <c r="HF8" s="85"/>
      <c r="HG8" s="85"/>
      <c r="HH8" s="85" t="str">
        <f>HI4</f>
        <v>修繕費比率（％）</v>
      </c>
      <c r="HI8" s="85" t="b">
        <f>IF(SUM($N$7,$MY$7:$NB$7)=0,FALSE,TRUE)</f>
        <v>1</v>
      </c>
      <c r="HJ8" s="87" t="s">
        <v>132</v>
      </c>
      <c r="HK8" s="85"/>
      <c r="HL8" s="85"/>
      <c r="HM8" s="85"/>
      <c r="HN8" s="85"/>
      <c r="HO8" s="85"/>
      <c r="HP8" s="86"/>
      <c r="HQ8" s="85"/>
      <c r="HR8" s="85" t="str">
        <f>HS4</f>
        <v>企業債残高対料金収入比率（％）</v>
      </c>
      <c r="HS8" s="85" t="b">
        <f>IF(SUM($N$7,$MY$7:$NB$7)=0,FALSE,TRUE)</f>
        <v>1</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1</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（最大出力合計1,280kW）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（最大出力合計1,280kW）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t="str">
        <f>AY7</f>
        <v>-</v>
      </c>
      <c r="AZ11" s="95" t="str">
        <f>AZ7</f>
        <v>-</v>
      </c>
      <c r="BA11" s="95" t="str">
        <f>BA7</f>
        <v>-</v>
      </c>
      <c r="BB11" s="95">
        <f>BB7</f>
        <v>6167.8</v>
      </c>
      <c r="BC11" s="95">
        <f>BC7</f>
        <v>18318.900000000001</v>
      </c>
      <c r="BD11" s="84"/>
      <c r="BE11" s="84"/>
      <c r="BF11" s="84"/>
      <c r="BG11" s="84"/>
      <c r="BH11" s="84"/>
      <c r="BI11" s="94" t="s">
        <v>141</v>
      </c>
      <c r="BJ11" s="95" t="str">
        <f>BJ7</f>
        <v>-</v>
      </c>
      <c r="BK11" s="95" t="str">
        <f>BK7</f>
        <v>-</v>
      </c>
      <c r="BL11" s="95" t="str">
        <f>BL7</f>
        <v>-</v>
      </c>
      <c r="BM11" s="95" t="str">
        <f>BM7</f>
        <v>-</v>
      </c>
      <c r="BN11" s="95" t="str">
        <f>BN7</f>
        <v>-</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t="str">
        <f>CF7</f>
        <v>-</v>
      </c>
      <c r="CG11" s="95" t="str">
        <f>CG7</f>
        <v>-</v>
      </c>
      <c r="CH11" s="95" t="str">
        <f>CH7</f>
        <v>-</v>
      </c>
      <c r="CI11" s="95">
        <f>CI7</f>
        <v>225.1</v>
      </c>
      <c r="CJ11" s="95">
        <f>CJ7</f>
        <v>76.2</v>
      </c>
      <c r="CK11" s="84"/>
      <c r="CL11" s="84"/>
      <c r="CM11" s="84"/>
      <c r="CN11" s="84"/>
      <c r="CO11" s="94" t="s">
        <v>141</v>
      </c>
      <c r="CP11" s="96" t="str">
        <f>CP7</f>
        <v>-</v>
      </c>
      <c r="CQ11" s="96" t="str">
        <f>CQ7</f>
        <v>-</v>
      </c>
      <c r="CR11" s="96" t="str">
        <f>CR7</f>
        <v>-</v>
      </c>
      <c r="CS11" s="96">
        <f>CS7</f>
        <v>29852</v>
      </c>
      <c r="CT11" s="96">
        <f>CT7</f>
        <v>89213</v>
      </c>
      <c r="CU11" s="84"/>
      <c r="CV11" s="84"/>
      <c r="CW11" s="84"/>
      <c r="CX11" s="84"/>
      <c r="CY11" s="84"/>
      <c r="CZ11" s="94" t="s">
        <v>141</v>
      </c>
      <c r="DA11" s="95" t="str">
        <f>DA7</f>
        <v>-</v>
      </c>
      <c r="DB11" s="95" t="str">
        <f>DB7</f>
        <v>-</v>
      </c>
      <c r="DC11" s="95" t="str">
        <f>DC7</f>
        <v>-</v>
      </c>
      <c r="DD11" s="95">
        <f>DD7</f>
        <v>29.6</v>
      </c>
      <c r="DE11" s="95">
        <f>DE7</f>
        <v>87.9</v>
      </c>
      <c r="DF11" s="84"/>
      <c r="DG11" s="84"/>
      <c r="DH11" s="84"/>
      <c r="DI11" s="84"/>
      <c r="DJ11" s="94" t="s">
        <v>141</v>
      </c>
      <c r="DK11" s="95" t="str">
        <f>DK7</f>
        <v>-</v>
      </c>
      <c r="DL11" s="95" t="str">
        <f>DL7</f>
        <v>-</v>
      </c>
      <c r="DM11" s="95" t="str">
        <f>DM7</f>
        <v>-</v>
      </c>
      <c r="DN11" s="95" t="str">
        <f>DN7</f>
        <v>-</v>
      </c>
      <c r="DO11" s="95" t="str">
        <f>DO7</f>
        <v>-</v>
      </c>
      <c r="DP11" s="84"/>
      <c r="DQ11" s="84"/>
      <c r="DR11" s="84"/>
      <c r="DS11" s="84"/>
      <c r="DT11" s="94" t="s">
        <v>141</v>
      </c>
      <c r="DU11" s="95" t="str">
        <f>DU7</f>
        <v>-</v>
      </c>
      <c r="DV11" s="95" t="str">
        <f>DV7</f>
        <v>-</v>
      </c>
      <c r="DW11" s="95" t="str">
        <f>DW7</f>
        <v>-</v>
      </c>
      <c r="DX11" s="95">
        <f>DX7</f>
        <v>906.8</v>
      </c>
      <c r="DY11" s="95">
        <f>DY7</f>
        <v>303.39999999999998</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t="str">
        <f>EO7</f>
        <v>-</v>
      </c>
      <c r="EP11" s="95" t="str">
        <f>EP7</f>
        <v>-</v>
      </c>
      <c r="EQ11" s="95" t="str">
        <f>EQ7</f>
        <v>-</v>
      </c>
      <c r="ER11" s="95">
        <f>ER7</f>
        <v>76.400000000000006</v>
      </c>
      <c r="ES11" s="95">
        <f>ES7</f>
        <v>77</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f>HB7</f>
        <v>29.6</v>
      </c>
      <c r="HC11" s="95">
        <f>HC7</f>
        <v>87.9</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f>HV7</f>
        <v>906.8</v>
      </c>
      <c r="HW11" s="95">
        <f>HW7</f>
        <v>303.39999999999998</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f>IP7</f>
        <v>76.400000000000006</v>
      </c>
      <c r="IQ11" s="95">
        <f>IQ7</f>
        <v>77</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t="str">
        <f>BD7</f>
        <v>-</v>
      </c>
      <c r="AZ12" s="95" t="str">
        <f>BE7</f>
        <v>-</v>
      </c>
      <c r="BA12" s="95" t="str">
        <f>BF7</f>
        <v>-</v>
      </c>
      <c r="BB12" s="95">
        <f>BG7</f>
        <v>121.3</v>
      </c>
      <c r="BC12" s="95">
        <f>BH7</f>
        <v>123.2</v>
      </c>
      <c r="BD12" s="84"/>
      <c r="BE12" s="84"/>
      <c r="BF12" s="84"/>
      <c r="BG12" s="84"/>
      <c r="BH12" s="84"/>
      <c r="BI12" s="94" t="s">
        <v>142</v>
      </c>
      <c r="BJ12" s="95" t="str">
        <f>BO7</f>
        <v>-</v>
      </c>
      <c r="BK12" s="95" t="str">
        <f>BP7</f>
        <v>-</v>
      </c>
      <c r="BL12" s="95" t="str">
        <f>BQ7</f>
        <v>-</v>
      </c>
      <c r="BM12" s="95">
        <f>BR7</f>
        <v>247.9</v>
      </c>
      <c r="BN12" s="95">
        <f>BS7</f>
        <v>240.1</v>
      </c>
      <c r="BO12" s="84"/>
      <c r="BP12" s="84"/>
      <c r="BQ12" s="84"/>
      <c r="BR12" s="84"/>
      <c r="BS12" s="84"/>
      <c r="BT12" s="94" t="s">
        <v>142</v>
      </c>
      <c r="BU12" s="95" t="str">
        <f>BZ7</f>
        <v>-</v>
      </c>
      <c r="BV12" s="95" t="str">
        <f>CA7</f>
        <v>-</v>
      </c>
      <c r="BW12" s="95" t="str">
        <f>CB7</f>
        <v>-</v>
      </c>
      <c r="BX12" s="95" t="str">
        <f>CC7</f>
        <v>-</v>
      </c>
      <c r="BY12" s="95" t="str">
        <f>CD7</f>
        <v>-</v>
      </c>
      <c r="BZ12" s="84"/>
      <c r="CA12" s="84"/>
      <c r="CB12" s="84"/>
      <c r="CC12" s="84"/>
      <c r="CD12" s="84"/>
      <c r="CE12" s="94" t="s">
        <v>142</v>
      </c>
      <c r="CF12" s="95" t="str">
        <f>CK7</f>
        <v>-</v>
      </c>
      <c r="CG12" s="95" t="str">
        <f>CL7</f>
        <v>-</v>
      </c>
      <c r="CH12" s="95" t="str">
        <f>CM7</f>
        <v>-</v>
      </c>
      <c r="CI12" s="95">
        <f>CN7</f>
        <v>19199</v>
      </c>
      <c r="CJ12" s="95">
        <f>CO7</f>
        <v>19830.400000000001</v>
      </c>
      <c r="CK12" s="84"/>
      <c r="CL12" s="84"/>
      <c r="CM12" s="84"/>
      <c r="CN12" s="84"/>
      <c r="CO12" s="94" t="s">
        <v>142</v>
      </c>
      <c r="CP12" s="96" t="str">
        <f>CU7</f>
        <v>-</v>
      </c>
      <c r="CQ12" s="96" t="str">
        <f>CV7</f>
        <v>-</v>
      </c>
      <c r="CR12" s="96" t="str">
        <f>CW7</f>
        <v>-</v>
      </c>
      <c r="CS12" s="96">
        <f>CX7</f>
        <v>32739</v>
      </c>
      <c r="CT12" s="96">
        <f>CY7</f>
        <v>34140</v>
      </c>
      <c r="CU12" s="84"/>
      <c r="CV12" s="84"/>
      <c r="CW12" s="84"/>
      <c r="CX12" s="84"/>
      <c r="CY12" s="84"/>
      <c r="CZ12" s="94" t="s">
        <v>142</v>
      </c>
      <c r="DA12" s="95" t="str">
        <f>DF7</f>
        <v>-</v>
      </c>
      <c r="DB12" s="95" t="str">
        <f>DG7</f>
        <v>-</v>
      </c>
      <c r="DC12" s="95" t="str">
        <f>DH7</f>
        <v>-</v>
      </c>
      <c r="DD12" s="95">
        <f>DI7</f>
        <v>30</v>
      </c>
      <c r="DE12" s="95">
        <f>DJ7</f>
        <v>30.2</v>
      </c>
      <c r="DF12" s="84"/>
      <c r="DG12" s="84"/>
      <c r="DH12" s="84"/>
      <c r="DI12" s="84"/>
      <c r="DJ12" s="94" t="s">
        <v>142</v>
      </c>
      <c r="DK12" s="95" t="str">
        <f>DP7</f>
        <v>-</v>
      </c>
      <c r="DL12" s="95" t="str">
        <f>DQ7</f>
        <v>-</v>
      </c>
      <c r="DM12" s="95" t="str">
        <f>DR7</f>
        <v>-</v>
      </c>
      <c r="DN12" s="95">
        <f>DS7</f>
        <v>11.8</v>
      </c>
      <c r="DO12" s="95">
        <f>DT7</f>
        <v>14.2</v>
      </c>
      <c r="DP12" s="84"/>
      <c r="DQ12" s="84"/>
      <c r="DR12" s="84"/>
      <c r="DS12" s="84"/>
      <c r="DT12" s="94" t="s">
        <v>142</v>
      </c>
      <c r="DU12" s="95" t="str">
        <f>DZ7</f>
        <v>-</v>
      </c>
      <c r="DV12" s="95" t="str">
        <f>EA7</f>
        <v>-</v>
      </c>
      <c r="DW12" s="95" t="str">
        <f>EB7</f>
        <v>-</v>
      </c>
      <c r="DX12" s="95">
        <f>EC7</f>
        <v>136</v>
      </c>
      <c r="DY12" s="95">
        <f>ED7</f>
        <v>133.5</v>
      </c>
      <c r="DZ12" s="84"/>
      <c r="EA12" s="84"/>
      <c r="EB12" s="84"/>
      <c r="EC12" s="84"/>
      <c r="ED12" s="94" t="s">
        <v>142</v>
      </c>
      <c r="EE12" s="95" t="str">
        <f>EJ7</f>
        <v>-</v>
      </c>
      <c r="EF12" s="95" t="str">
        <f>EK7</f>
        <v>-</v>
      </c>
      <c r="EG12" s="95" t="str">
        <f>EL7</f>
        <v>-</v>
      </c>
      <c r="EH12" s="95" t="str">
        <f>EM7</f>
        <v>-</v>
      </c>
      <c r="EI12" s="95" t="str">
        <f>EN7</f>
        <v>-</v>
      </c>
      <c r="EJ12" s="84"/>
      <c r="EK12" s="84"/>
      <c r="EL12" s="84"/>
      <c r="EM12" s="84"/>
      <c r="EN12" s="94" t="s">
        <v>142</v>
      </c>
      <c r="EO12" s="95" t="str">
        <f>ET7</f>
        <v>-</v>
      </c>
      <c r="EP12" s="95" t="str">
        <f>EU7</f>
        <v>-</v>
      </c>
      <c r="EQ12" s="95" t="str">
        <f>EV7</f>
        <v>-</v>
      </c>
      <c r="ER12" s="95">
        <f>EW7</f>
        <v>87.3</v>
      </c>
      <c r="ES12" s="95">
        <f>EX7</f>
        <v>82.1</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142</v>
      </c>
      <c r="FJ12" s="95" t="str">
        <f>IF($FJ$8,FO7,"-")</f>
        <v>-</v>
      </c>
      <c r="FK12" s="95" t="str">
        <f>IF($FJ$8,FP7,"-")</f>
        <v>-</v>
      </c>
      <c r="FL12" s="95" t="str">
        <f>IF($FJ$8,FQ7,"-")</f>
        <v>-</v>
      </c>
      <c r="FM12" s="95" t="str">
        <f>IF($FJ$8,FR7,"-")</f>
        <v>-</v>
      </c>
      <c r="FN12" s="95" t="str">
        <f>IF($FJ$8,FS7,"-")</f>
        <v>-</v>
      </c>
      <c r="FO12" s="84"/>
      <c r="FP12" s="84"/>
      <c r="FQ12" s="84"/>
      <c r="FR12" s="84"/>
      <c r="FS12" s="94" t="s">
        <v>142</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t="str">
        <f>IF($GN$8,GT7,"-")</f>
        <v>-</v>
      </c>
      <c r="GP12" s="95" t="str">
        <f>IF($GN$8,GU7,"-")</f>
        <v>-</v>
      </c>
      <c r="GQ12" s="95" t="str">
        <f>IF($GN$8,GV7,"-")</f>
        <v>-</v>
      </c>
      <c r="GR12" s="95" t="str">
        <f>IF($GN$8,GW7,"-")</f>
        <v>-</v>
      </c>
      <c r="GS12" s="84"/>
      <c r="GT12" s="84"/>
      <c r="GU12" s="84"/>
      <c r="GV12" s="84"/>
      <c r="GW12" s="84"/>
      <c r="GX12" s="94" t="s">
        <v>142</v>
      </c>
      <c r="GY12" s="95" t="str">
        <f>IF($GY$8,HD7,"-")</f>
        <v>-</v>
      </c>
      <c r="GZ12" s="95" t="str">
        <f>IF($GY$8,HE7,"-")</f>
        <v>-</v>
      </c>
      <c r="HA12" s="95" t="str">
        <f>IF($GY$8,HF7,"-")</f>
        <v>-</v>
      </c>
      <c r="HB12" s="95">
        <f>IF($GY$8,HG7,"-")</f>
        <v>63.3</v>
      </c>
      <c r="HC12" s="95">
        <f>IF($GY$8,HH7,"-")</f>
        <v>65.099999999999994</v>
      </c>
      <c r="HD12" s="84"/>
      <c r="HE12" s="84"/>
      <c r="HF12" s="84"/>
      <c r="HG12" s="84"/>
      <c r="HH12" s="94" t="s">
        <v>142</v>
      </c>
      <c r="HI12" s="95" t="str">
        <f>IF($HI$8,HN7,"-")</f>
        <v>-</v>
      </c>
      <c r="HJ12" s="95" t="str">
        <f>IF($HI$8,HO7,"-")</f>
        <v>-</v>
      </c>
      <c r="HK12" s="95" t="str">
        <f>IF($HI$8,HP7,"-")</f>
        <v>-</v>
      </c>
      <c r="HL12" s="95">
        <f>IF($HI$8,HQ7,"-")</f>
        <v>7.4</v>
      </c>
      <c r="HM12" s="95">
        <f>IF($HI$8,HR7,"-")</f>
        <v>6.8</v>
      </c>
      <c r="HN12" s="84"/>
      <c r="HO12" s="84"/>
      <c r="HP12" s="84"/>
      <c r="HQ12" s="84"/>
      <c r="HR12" s="94" t="s">
        <v>142</v>
      </c>
      <c r="HS12" s="95" t="str">
        <f>IF($HS$8,HX7,"-")</f>
        <v>-</v>
      </c>
      <c r="HT12" s="95" t="str">
        <f>IF($HS$8,HY7,"-")</f>
        <v>-</v>
      </c>
      <c r="HU12" s="95" t="str">
        <f>IF($HS$8,HZ7,"-")</f>
        <v>-</v>
      </c>
      <c r="HV12" s="95">
        <f>IF($HS$8,IA7,"-")</f>
        <v>21.4</v>
      </c>
      <c r="HW12" s="95">
        <f>IF($HS$8,IB7,"-")</f>
        <v>35</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f>IF($IM$8,IU7,"-")</f>
        <v>46.5</v>
      </c>
      <c r="IQ12" s="95">
        <f>IF($IM$8,IV7,"-")</f>
        <v>27.1</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t="str">
        <f>IF($KW$8,LB7,"-")</f>
        <v>-</v>
      </c>
      <c r="KX12" s="95" t="str">
        <f>IF($KW$8,LC7,"-")</f>
        <v>-</v>
      </c>
      <c r="KY12" s="95" t="str">
        <f>IF($KW$8,LD7,"-")</f>
        <v>-</v>
      </c>
      <c r="KZ12" s="95" t="str">
        <f>IF($KW$8,LE7,"-")</f>
        <v>-</v>
      </c>
      <c r="LA12" s="95" t="str">
        <f>IF($KW$8,LF7,"-")</f>
        <v>-</v>
      </c>
      <c r="LB12" s="84"/>
      <c r="LC12" s="84"/>
      <c r="LD12" s="84"/>
      <c r="LE12" s="84"/>
      <c r="LF12" s="94" t="s">
        <v>142</v>
      </c>
      <c r="LG12" s="95" t="str">
        <f>IF($LG$8,LL7,"-")</f>
        <v>-</v>
      </c>
      <c r="LH12" s="95" t="str">
        <f>IF($LG$8,LM7,"-")</f>
        <v>-</v>
      </c>
      <c r="LI12" s="95" t="str">
        <f>IF($LG$8,LN7,"-")</f>
        <v>-</v>
      </c>
      <c r="LJ12" s="95" t="str">
        <f>IF($LG$8,LO7,"-")</f>
        <v>-</v>
      </c>
      <c r="LK12" s="95" t="str">
        <f>IF($LG$8,LP7,"-")</f>
        <v>-</v>
      </c>
      <c r="LL12" s="84"/>
      <c r="LM12" s="84"/>
      <c r="LN12" s="84"/>
      <c r="LO12" s="84"/>
      <c r="LP12" s="94" t="s">
        <v>142</v>
      </c>
      <c r="LQ12" s="95" t="str">
        <f>IF($LQ$8,LV7,"-")</f>
        <v>-</v>
      </c>
      <c r="LR12" s="95" t="str">
        <f>IF($LQ$8,LW7,"-")</f>
        <v>-</v>
      </c>
      <c r="LS12" s="95" t="str">
        <f>IF($LQ$8,LX7,"-")</f>
        <v>-</v>
      </c>
      <c r="LT12" s="95" t="str">
        <f>IF($LQ$8,LY7,"-")</f>
        <v>-</v>
      </c>
      <c r="LU12" s="95" t="str">
        <f>IF($LQ$8,LZ7,"-")</f>
        <v>-</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144</v>
      </c>
      <c r="C14" s="99"/>
      <c r="D14" s="100"/>
      <c r="E14" s="99"/>
      <c r="F14" s="206" t="s">
        <v>145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t="e">
        <f>IF(AY7="-",NA(),AY7)</f>
        <v>#N/A</v>
      </c>
      <c r="AZ17" s="106" t="e">
        <f t="shared" ref="AZ17:BC17" si="9">IF(AZ7="-",NA(),AZ7)</f>
        <v>#N/A</v>
      </c>
      <c r="BA17" s="106" t="e">
        <f t="shared" si="9"/>
        <v>#N/A</v>
      </c>
      <c r="BB17" s="106">
        <f t="shared" si="9"/>
        <v>6167.8</v>
      </c>
      <c r="BC17" s="106">
        <f t="shared" si="9"/>
        <v>18318.900000000001</v>
      </c>
      <c r="BD17" s="100"/>
      <c r="BE17" s="100"/>
      <c r="BF17" s="100"/>
      <c r="BG17" s="100"/>
      <c r="BH17" s="100"/>
      <c r="BI17" s="105" t="s">
        <v>156</v>
      </c>
      <c r="BJ17" s="106" t="e">
        <f>IF(BJ7="-",NA(),BJ7)</f>
        <v>#N/A</v>
      </c>
      <c r="BK17" s="106" t="e">
        <f t="shared" ref="BK17:BN17" si="10">IF(BK7="-",NA(),BK7)</f>
        <v>#N/A</v>
      </c>
      <c r="BL17" s="106" t="e">
        <f t="shared" si="10"/>
        <v>#N/A</v>
      </c>
      <c r="BM17" s="106" t="e">
        <f t="shared" si="10"/>
        <v>#N/A</v>
      </c>
      <c r="BN17" s="106" t="e">
        <f t="shared" si="10"/>
        <v>#N/A</v>
      </c>
      <c r="BO17" s="100"/>
      <c r="BP17" s="100"/>
      <c r="BQ17" s="100"/>
      <c r="BR17" s="100"/>
      <c r="BS17" s="100"/>
      <c r="BT17" s="105" t="s">
        <v>156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156</v>
      </c>
      <c r="CF17" s="106" t="e">
        <f>IF(CF7="-",NA(),CF7)</f>
        <v>#N/A</v>
      </c>
      <c r="CG17" s="106" t="e">
        <f t="shared" ref="CG17:CJ17" si="12">IF(CG7="-",NA(),CG7)</f>
        <v>#N/A</v>
      </c>
      <c r="CH17" s="106" t="e">
        <f t="shared" si="12"/>
        <v>#N/A</v>
      </c>
      <c r="CI17" s="106">
        <f t="shared" si="12"/>
        <v>225.1</v>
      </c>
      <c r="CJ17" s="106">
        <f t="shared" si="12"/>
        <v>76.2</v>
      </c>
      <c r="CK17" s="100"/>
      <c r="CL17" s="100"/>
      <c r="CM17" s="100"/>
      <c r="CN17" s="100"/>
      <c r="CO17" s="105" t="s">
        <v>156</v>
      </c>
      <c r="CP17" s="107" t="e">
        <f>IF(CP7="-",NA(),CP7)</f>
        <v>#N/A</v>
      </c>
      <c r="CQ17" s="107" t="e">
        <f t="shared" ref="CQ17:CT17" si="13">IF(CQ7="-",NA(),CQ7)</f>
        <v>#N/A</v>
      </c>
      <c r="CR17" s="107" t="e">
        <f t="shared" si="13"/>
        <v>#N/A</v>
      </c>
      <c r="CS17" s="107">
        <f t="shared" si="13"/>
        <v>29852</v>
      </c>
      <c r="CT17" s="107">
        <f t="shared" si="13"/>
        <v>89213</v>
      </c>
      <c r="CU17" s="100"/>
      <c r="CV17" s="100"/>
      <c r="CW17" s="100"/>
      <c r="CX17" s="100"/>
      <c r="CY17" s="100"/>
      <c r="CZ17" s="105" t="s">
        <v>156</v>
      </c>
      <c r="DA17" s="106" t="e">
        <f>IF(DA7="-",NA(),DA7)</f>
        <v>#N/A</v>
      </c>
      <c r="DB17" s="106" t="e">
        <f t="shared" ref="DB17:DE17" si="14">IF(DB7="-",NA(),DB7)</f>
        <v>#N/A</v>
      </c>
      <c r="DC17" s="106" t="e">
        <f t="shared" si="14"/>
        <v>#N/A</v>
      </c>
      <c r="DD17" s="106">
        <f t="shared" si="14"/>
        <v>29.6</v>
      </c>
      <c r="DE17" s="106">
        <f t="shared" si="14"/>
        <v>87.9</v>
      </c>
      <c r="DF17" s="100"/>
      <c r="DG17" s="100"/>
      <c r="DH17" s="100"/>
      <c r="DI17" s="100"/>
      <c r="DJ17" s="105" t="s">
        <v>156</v>
      </c>
      <c r="DK17" s="106" t="e">
        <f>IF(DK7="-",NA(),DK7)</f>
        <v>#N/A</v>
      </c>
      <c r="DL17" s="106" t="e">
        <f t="shared" ref="DL17:DO17" si="15">IF(DL7="-",NA(),DL7)</f>
        <v>#N/A</v>
      </c>
      <c r="DM17" s="106" t="e">
        <f t="shared" si="15"/>
        <v>#N/A</v>
      </c>
      <c r="DN17" s="106" t="e">
        <f t="shared" si="15"/>
        <v>#N/A</v>
      </c>
      <c r="DO17" s="106" t="e">
        <f t="shared" si="15"/>
        <v>#N/A</v>
      </c>
      <c r="DP17" s="100"/>
      <c r="DQ17" s="100"/>
      <c r="DR17" s="100"/>
      <c r="DS17" s="100"/>
      <c r="DT17" s="105" t="s">
        <v>156</v>
      </c>
      <c r="DU17" s="106" t="e">
        <f>IF(DU7="-",NA(),DU7)</f>
        <v>#N/A</v>
      </c>
      <c r="DV17" s="106" t="e">
        <f t="shared" ref="DV17:DY17" si="16">IF(DV7="-",NA(),DV7)</f>
        <v>#N/A</v>
      </c>
      <c r="DW17" s="106" t="e">
        <f t="shared" si="16"/>
        <v>#N/A</v>
      </c>
      <c r="DX17" s="106">
        <f t="shared" si="16"/>
        <v>906.8</v>
      </c>
      <c r="DY17" s="106">
        <f t="shared" si="16"/>
        <v>303.39999999999998</v>
      </c>
      <c r="DZ17" s="100"/>
      <c r="EA17" s="100"/>
      <c r="EB17" s="100"/>
      <c r="EC17" s="100"/>
      <c r="ED17" s="105" t="s">
        <v>156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156</v>
      </c>
      <c r="EO17" s="106" t="e">
        <f>IF(EO7="-",NA(),EO7)</f>
        <v>#N/A</v>
      </c>
      <c r="EP17" s="106" t="e">
        <f t="shared" ref="EP17:ES17" si="18">IF(EP7="-",NA(),EP7)</f>
        <v>#N/A</v>
      </c>
      <c r="EQ17" s="106" t="e">
        <f t="shared" si="18"/>
        <v>#N/A</v>
      </c>
      <c r="ER17" s="106">
        <f t="shared" si="18"/>
        <v>76.400000000000006</v>
      </c>
      <c r="ES17" s="106">
        <f t="shared" si="18"/>
        <v>77</v>
      </c>
      <c r="ET17" s="100"/>
      <c r="EU17" s="100"/>
      <c r="EV17" s="100"/>
      <c r="EW17" s="100"/>
      <c r="EX17" s="100"/>
      <c r="EY17" s="105" t="s">
        <v>156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156</v>
      </c>
      <c r="GY17" s="106" t="e">
        <f>IF(GY7="-",NA(),GY7)</f>
        <v>#N/A</v>
      </c>
      <c r="GZ17" s="106" t="e">
        <f t="shared" ref="GZ17:HC17" si="24">IF(GZ7="-",NA(),GZ7)</f>
        <v>#N/A</v>
      </c>
      <c r="HA17" s="106" t="e">
        <f t="shared" si="24"/>
        <v>#N/A</v>
      </c>
      <c r="HB17" s="106">
        <f t="shared" si="24"/>
        <v>29.6</v>
      </c>
      <c r="HC17" s="106">
        <f t="shared" si="24"/>
        <v>87.9</v>
      </c>
      <c r="HD17" s="100"/>
      <c r="HE17" s="100"/>
      <c r="HF17" s="100"/>
      <c r="HG17" s="100"/>
      <c r="HH17" s="105" t="s">
        <v>156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156</v>
      </c>
      <c r="HS17" s="106" t="e">
        <f>IF(HS7="-",NA(),HS7)</f>
        <v>#N/A</v>
      </c>
      <c r="HT17" s="106" t="e">
        <f t="shared" ref="HT17:HW17" si="26">IF(HT7="-",NA(),HT7)</f>
        <v>#N/A</v>
      </c>
      <c r="HU17" s="106" t="e">
        <f t="shared" si="26"/>
        <v>#N/A</v>
      </c>
      <c r="HV17" s="106">
        <f t="shared" si="26"/>
        <v>906.8</v>
      </c>
      <c r="HW17" s="106">
        <f t="shared" si="26"/>
        <v>303.39999999999998</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156</v>
      </c>
      <c r="IM17" s="106" t="e">
        <f>IF(IM7="-",NA(),IM7)</f>
        <v>#N/A</v>
      </c>
      <c r="IN17" s="106" t="e">
        <f t="shared" ref="IN17:IQ17" si="28">IF(IN7="-",NA(),IN7)</f>
        <v>#N/A</v>
      </c>
      <c r="IO17" s="106" t="e">
        <f t="shared" si="28"/>
        <v>#N/A</v>
      </c>
      <c r="IP17" s="106">
        <f t="shared" si="28"/>
        <v>76.400000000000006</v>
      </c>
      <c r="IQ17" s="106">
        <f t="shared" si="28"/>
        <v>77</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158</v>
      </c>
      <c r="AY18" s="106" t="e">
        <f>IF(BD7="-",NA(),BD7)</f>
        <v>#N/A</v>
      </c>
      <c r="AZ18" s="106" t="e">
        <f t="shared" ref="AZ18:BC18" si="39">IF(BE7="-",NA(),BE7)</f>
        <v>#N/A</v>
      </c>
      <c r="BA18" s="106" t="e">
        <f t="shared" si="39"/>
        <v>#N/A</v>
      </c>
      <c r="BB18" s="106">
        <f t="shared" si="39"/>
        <v>121.3</v>
      </c>
      <c r="BC18" s="106">
        <f t="shared" si="39"/>
        <v>123.2</v>
      </c>
      <c r="BD18" s="100"/>
      <c r="BE18" s="100"/>
      <c r="BF18" s="100"/>
      <c r="BG18" s="100"/>
      <c r="BH18" s="100"/>
      <c r="BI18" s="105" t="s">
        <v>158</v>
      </c>
      <c r="BJ18" s="106" t="e">
        <f>IF(BO7="-",NA(),BO7)</f>
        <v>#N/A</v>
      </c>
      <c r="BK18" s="106" t="e">
        <f t="shared" ref="BK18:BN18" si="40">IF(BP7="-",NA(),BP7)</f>
        <v>#N/A</v>
      </c>
      <c r="BL18" s="106" t="e">
        <f t="shared" si="40"/>
        <v>#N/A</v>
      </c>
      <c r="BM18" s="106">
        <f t="shared" si="40"/>
        <v>247.9</v>
      </c>
      <c r="BN18" s="106">
        <f t="shared" si="40"/>
        <v>240.1</v>
      </c>
      <c r="BO18" s="100"/>
      <c r="BP18" s="100"/>
      <c r="BQ18" s="100"/>
      <c r="BR18" s="100"/>
      <c r="BS18" s="100"/>
      <c r="BT18" s="105" t="s">
        <v>158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158</v>
      </c>
      <c r="CF18" s="106" t="e">
        <f>IF(CK7="-",NA(),CK7)</f>
        <v>#N/A</v>
      </c>
      <c r="CG18" s="106" t="e">
        <f t="shared" ref="CG18:CJ18" si="42">IF(CL7="-",NA(),CL7)</f>
        <v>#N/A</v>
      </c>
      <c r="CH18" s="106" t="e">
        <f t="shared" si="42"/>
        <v>#N/A</v>
      </c>
      <c r="CI18" s="106">
        <f t="shared" si="42"/>
        <v>19199</v>
      </c>
      <c r="CJ18" s="106">
        <f t="shared" si="42"/>
        <v>19830.400000000001</v>
      </c>
      <c r="CK18" s="100"/>
      <c r="CL18" s="100"/>
      <c r="CM18" s="100"/>
      <c r="CN18" s="100"/>
      <c r="CO18" s="105" t="s">
        <v>158</v>
      </c>
      <c r="CP18" s="107" t="e">
        <f>IF(CU7="-",NA(),CU7)</f>
        <v>#N/A</v>
      </c>
      <c r="CQ18" s="107" t="e">
        <f t="shared" ref="CQ18:CT18" si="43">IF(CV7="-",NA(),CV7)</f>
        <v>#N/A</v>
      </c>
      <c r="CR18" s="107" t="e">
        <f t="shared" si="43"/>
        <v>#N/A</v>
      </c>
      <c r="CS18" s="107">
        <f t="shared" si="43"/>
        <v>32739</v>
      </c>
      <c r="CT18" s="107">
        <f t="shared" si="43"/>
        <v>34140</v>
      </c>
      <c r="CU18" s="100"/>
      <c r="CV18" s="100"/>
      <c r="CW18" s="100"/>
      <c r="CX18" s="100"/>
      <c r="CY18" s="100"/>
      <c r="CZ18" s="105" t="s">
        <v>158</v>
      </c>
      <c r="DA18" s="106" t="e">
        <f>IF(DF7="-",NA(),DF7)</f>
        <v>#N/A</v>
      </c>
      <c r="DB18" s="106" t="e">
        <f t="shared" ref="DB18:DE18" si="44">IF(DG7="-",NA(),DG7)</f>
        <v>#N/A</v>
      </c>
      <c r="DC18" s="106" t="e">
        <f t="shared" si="44"/>
        <v>#N/A</v>
      </c>
      <c r="DD18" s="106">
        <f t="shared" si="44"/>
        <v>30</v>
      </c>
      <c r="DE18" s="106">
        <f t="shared" si="44"/>
        <v>30.2</v>
      </c>
      <c r="DF18" s="100"/>
      <c r="DG18" s="100"/>
      <c r="DH18" s="100"/>
      <c r="DI18" s="100"/>
      <c r="DJ18" s="105" t="s">
        <v>158</v>
      </c>
      <c r="DK18" s="106" t="e">
        <f>IF(DP7="-",NA(),DP7)</f>
        <v>#N/A</v>
      </c>
      <c r="DL18" s="106" t="e">
        <f t="shared" ref="DL18:DO18" si="45">IF(DQ7="-",NA(),DQ7)</f>
        <v>#N/A</v>
      </c>
      <c r="DM18" s="106" t="e">
        <f t="shared" si="45"/>
        <v>#N/A</v>
      </c>
      <c r="DN18" s="106">
        <f t="shared" si="45"/>
        <v>11.8</v>
      </c>
      <c r="DO18" s="106">
        <f t="shared" si="45"/>
        <v>14.2</v>
      </c>
      <c r="DP18" s="100"/>
      <c r="DQ18" s="100"/>
      <c r="DR18" s="100"/>
      <c r="DS18" s="100"/>
      <c r="DT18" s="105" t="s">
        <v>158</v>
      </c>
      <c r="DU18" s="106" t="e">
        <f>IF(DZ7="-",NA(),DZ7)</f>
        <v>#N/A</v>
      </c>
      <c r="DV18" s="106" t="e">
        <f t="shared" ref="DV18:DY18" si="46">IF(EA7="-",NA(),EA7)</f>
        <v>#N/A</v>
      </c>
      <c r="DW18" s="106" t="e">
        <f t="shared" si="46"/>
        <v>#N/A</v>
      </c>
      <c r="DX18" s="106">
        <f t="shared" si="46"/>
        <v>136</v>
      </c>
      <c r="DY18" s="106">
        <f t="shared" si="46"/>
        <v>133.5</v>
      </c>
      <c r="DZ18" s="100"/>
      <c r="EA18" s="100"/>
      <c r="EB18" s="100"/>
      <c r="EC18" s="100"/>
      <c r="ED18" s="105" t="s">
        <v>158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158</v>
      </c>
      <c r="EO18" s="106" t="e">
        <f>IF(ET7="-",NA(),ET7)</f>
        <v>#N/A</v>
      </c>
      <c r="EP18" s="106" t="e">
        <f t="shared" ref="EP18:ES18" si="48">IF(EU7="-",NA(),EU7)</f>
        <v>#N/A</v>
      </c>
      <c r="EQ18" s="106" t="e">
        <f t="shared" si="48"/>
        <v>#N/A</v>
      </c>
      <c r="ER18" s="106">
        <f t="shared" si="48"/>
        <v>87.3</v>
      </c>
      <c r="ES18" s="106">
        <f t="shared" si="48"/>
        <v>82.1</v>
      </c>
      <c r="ET18" s="100"/>
      <c r="EU18" s="100"/>
      <c r="EV18" s="100"/>
      <c r="EW18" s="100"/>
      <c r="EX18" s="100"/>
      <c r="EY18" s="105" t="s">
        <v>158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158</v>
      </c>
      <c r="GY18" s="106" t="e">
        <f>IF(OR(NOT($GY$8),HD7="-"),NA(),HD7)</f>
        <v>#N/A</v>
      </c>
      <c r="GZ18" s="106" t="e">
        <f>IF(OR(NOT($GY$8),HE7="-"),NA(),HE7)</f>
        <v>#N/A</v>
      </c>
      <c r="HA18" s="106" t="e">
        <f>IF(OR(NOT($GY$8),HF7="-"),NA(),HF7)</f>
        <v>#N/A</v>
      </c>
      <c r="HB18" s="106">
        <f>IF(OR(NOT($GY$8),HG7="-"),NA(),HG7)</f>
        <v>63.3</v>
      </c>
      <c r="HC18" s="106">
        <f>IF(OR(NOT($GY$8),HH7="-"),NA(),HH7)</f>
        <v>65.099999999999994</v>
      </c>
      <c r="HD18" s="100"/>
      <c r="HE18" s="100"/>
      <c r="HF18" s="100"/>
      <c r="HG18" s="100"/>
      <c r="HH18" s="105" t="s">
        <v>158</v>
      </c>
      <c r="HI18" s="106" t="e">
        <f>IF(OR(NOT($HI$8),HN7="-"),NA(),HN7)</f>
        <v>#N/A</v>
      </c>
      <c r="HJ18" s="106" t="e">
        <f>IF(OR(NOT($HI$8),HO7="-"),NA(),HO7)</f>
        <v>#N/A</v>
      </c>
      <c r="HK18" s="106" t="e">
        <f>IF(OR(NOT($HI$8),HP7="-"),NA(),HP7)</f>
        <v>#N/A</v>
      </c>
      <c r="HL18" s="106">
        <f>IF(OR(NOT($HI$8),HQ7="-"),NA(),HQ7)</f>
        <v>7.4</v>
      </c>
      <c r="HM18" s="106">
        <f>IF(OR(NOT($HI$8),HR7="-"),NA(),HR7)</f>
        <v>6.8</v>
      </c>
      <c r="HN18" s="100"/>
      <c r="HO18" s="100"/>
      <c r="HP18" s="100"/>
      <c r="HQ18" s="100"/>
      <c r="HR18" s="105" t="s">
        <v>158</v>
      </c>
      <c r="HS18" s="106" t="e">
        <f>IF(OR(NOT($HS$8),HX7="-"),NA(),HX7)</f>
        <v>#N/A</v>
      </c>
      <c r="HT18" s="106" t="e">
        <f>IF(OR(NOT($HS$8),HY7="-"),NA(),HY7)</f>
        <v>#N/A</v>
      </c>
      <c r="HU18" s="106" t="e">
        <f>IF(OR(NOT($HS$8),HZ7="-"),NA(),HZ7)</f>
        <v>#N/A</v>
      </c>
      <c r="HV18" s="106">
        <f>IF(OR(NOT($HS$8),IA7="-"),NA(),IA7)</f>
        <v>21.4</v>
      </c>
      <c r="HW18" s="106">
        <f>IF(OR(NOT($HS$8),IB7="-"),NA(),IB7)</f>
        <v>35</v>
      </c>
      <c r="HX18" s="100"/>
      <c r="HY18" s="100"/>
      <c r="HZ18" s="100"/>
      <c r="IA18" s="100"/>
      <c r="IB18" s="105" t="s">
        <v>158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158</v>
      </c>
      <c r="IM18" s="106" t="e">
        <f>IF(OR(NOT($IM$8),IR7="-"),NA(),IR7)</f>
        <v>#N/A</v>
      </c>
      <c r="IN18" s="106" t="e">
        <f>IF(OR(NOT($IM$8),IS7="-"),NA(),IS7)</f>
        <v>#N/A</v>
      </c>
      <c r="IO18" s="106" t="e">
        <f>IF(OR(NOT($IM$8),IT7="-"),NA(),IT7)</f>
        <v>#N/A</v>
      </c>
      <c r="IP18" s="106">
        <f>IF(OR(NOT($IM$8),IU7="-"),NA(),IU7)</f>
        <v>46.5</v>
      </c>
      <c r="IQ18" s="106">
        <f>IF(OR(NOT($IM$8),IV7="-"),NA(),IV7)</f>
        <v>27.1</v>
      </c>
      <c r="IR18" s="100"/>
      <c r="IS18" s="100"/>
      <c r="IT18" s="100"/>
      <c r="IU18" s="100"/>
      <c r="IV18" s="100"/>
      <c r="IW18" s="105" t="s">
        <v>158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160</v>
      </c>
      <c r="C20" s="196"/>
      <c r="D20" s="100"/>
    </row>
    <row r="21" spans="1:374" x14ac:dyDescent="0.15">
      <c r="A21" s="97">
        <f t="shared" si="7"/>
        <v>7</v>
      </c>
      <c r="B21" s="196" t="s">
        <v>161</v>
      </c>
      <c r="C21" s="196"/>
      <c r="D21" s="100"/>
    </row>
    <row r="22" spans="1:374" x14ac:dyDescent="0.15">
      <c r="A22" s="97">
        <f t="shared" si="7"/>
        <v>8</v>
      </c>
      <c r="B22" s="196" t="s">
        <v>162</v>
      </c>
      <c r="C22" s="196"/>
      <c r="D22" s="100"/>
      <c r="E22" s="197" t="s">
        <v>163</v>
      </c>
      <c r="F22" s="198"/>
      <c r="G22" s="198"/>
      <c r="H22" s="198"/>
      <c r="I22" s="199"/>
    </row>
    <row r="23" spans="1:374" x14ac:dyDescent="0.15">
      <c r="A23" s="97">
        <f t="shared" si="7"/>
        <v>9</v>
      </c>
      <c r="B23" s="196" t="s">
        <v>164</v>
      </c>
      <c r="C23" s="196"/>
      <c r="D23" s="100"/>
      <c r="E23" s="200"/>
      <c r="F23" s="201"/>
      <c r="G23" s="201"/>
      <c r="H23" s="201"/>
      <c r="I23" s="202"/>
    </row>
    <row r="24" spans="1:374" x14ac:dyDescent="0.15">
      <c r="A24" s="97">
        <f t="shared" si="7"/>
        <v>10</v>
      </c>
      <c r="B24" s="196" t="s">
        <v>165</v>
      </c>
      <c r="C24" s="196"/>
      <c r="D24" s="100"/>
      <c r="E24" s="200"/>
      <c r="F24" s="201"/>
      <c r="G24" s="201"/>
      <c r="H24" s="201"/>
      <c r="I24" s="202"/>
    </row>
    <row r="25" spans="1:374" x14ac:dyDescent="0.15">
      <c r="A25" s="97">
        <f t="shared" si="7"/>
        <v>11</v>
      </c>
      <c r="B25" s="196" t="s">
        <v>166</v>
      </c>
      <c r="C25" s="196"/>
      <c r="D25" s="100"/>
      <c r="E25" s="200"/>
      <c r="F25" s="201"/>
      <c r="G25" s="201"/>
      <c r="H25" s="201"/>
      <c r="I25" s="202"/>
    </row>
    <row r="26" spans="1:374" x14ac:dyDescent="0.15">
      <c r="A26" s="97">
        <f t="shared" si="7"/>
        <v>12</v>
      </c>
      <c r="B26" s="196" t="s">
        <v>167</v>
      </c>
      <c r="C26" s="196"/>
      <c r="D26" s="100"/>
      <c r="E26" s="200"/>
      <c r="F26" s="201"/>
      <c r="G26" s="201"/>
      <c r="H26" s="201"/>
      <c r="I26" s="202"/>
    </row>
    <row r="27" spans="1:374" x14ac:dyDescent="0.15">
      <c r="A27" s="97">
        <f t="shared" si="7"/>
        <v>13</v>
      </c>
      <c r="B27" s="196" t="s">
        <v>168</v>
      </c>
      <c r="C27" s="196"/>
      <c r="D27" s="100"/>
      <c r="E27" s="200"/>
      <c r="F27" s="201"/>
      <c r="G27" s="201"/>
      <c r="H27" s="201"/>
      <c r="I27" s="202"/>
    </row>
    <row r="28" spans="1:374" x14ac:dyDescent="0.15">
      <c r="A28" s="97">
        <f t="shared" si="7"/>
        <v>14</v>
      </c>
      <c r="B28" s="196" t="s">
        <v>169</v>
      </c>
      <c r="C28" s="196"/>
      <c r="D28" s="100"/>
      <c r="E28" s="200"/>
      <c r="F28" s="201"/>
      <c r="G28" s="201"/>
      <c r="H28" s="201"/>
      <c r="I28" s="202"/>
    </row>
    <row r="29" spans="1:374" x14ac:dyDescent="0.15">
      <c r="A29" s="97">
        <f t="shared" si="7"/>
        <v>15</v>
      </c>
      <c r="B29" s="196" t="s">
        <v>170</v>
      </c>
      <c r="C29" s="196"/>
      <c r="D29" s="100"/>
      <c r="E29" s="200"/>
      <c r="F29" s="201"/>
      <c r="G29" s="201"/>
      <c r="H29" s="201"/>
      <c r="I29" s="202"/>
    </row>
    <row r="30" spans="1:374" x14ac:dyDescent="0.15">
      <c r="A30" s="97">
        <f t="shared" si="7"/>
        <v>16</v>
      </c>
      <c r="B30" s="196" t="s">
        <v>171</v>
      </c>
      <c r="C30" s="196"/>
      <c r="D30" s="100"/>
      <c r="E30" s="200"/>
      <c r="F30" s="201"/>
      <c r="G30" s="201"/>
      <c r="H30" s="201"/>
      <c r="I30" s="202"/>
    </row>
    <row r="31" spans="1:374" x14ac:dyDescent="0.15">
      <c r="A31" s="97">
        <f t="shared" si="7"/>
        <v>17</v>
      </c>
      <c r="B31" s="196" t="s">
        <v>172</v>
      </c>
      <c r="C31" s="196"/>
      <c r="D31" s="100"/>
      <c r="E31" s="200"/>
      <c r="F31" s="201"/>
      <c r="G31" s="201"/>
      <c r="H31" s="201"/>
      <c r="I31" s="202"/>
    </row>
    <row r="32" spans="1:374" x14ac:dyDescent="0.15">
      <c r="A32" s="97">
        <f t="shared" si="7"/>
        <v>18</v>
      </c>
      <c r="B32" s="196" t="s">
        <v>173</v>
      </c>
      <c r="C32" s="196"/>
      <c r="D32" s="100"/>
      <c r="E32" s="200"/>
      <c r="F32" s="201"/>
      <c r="G32" s="201"/>
      <c r="H32" s="201"/>
      <c r="I32" s="202"/>
    </row>
    <row r="33" spans="1:16" x14ac:dyDescent="0.15">
      <c r="A33" s="97">
        <f t="shared" si="7"/>
        <v>19</v>
      </c>
      <c r="B33" s="196" t="s">
        <v>174</v>
      </c>
      <c r="C33" s="196"/>
      <c r="D33" s="100"/>
      <c r="E33" s="200"/>
      <c r="F33" s="201"/>
      <c r="G33" s="201"/>
      <c r="H33" s="201"/>
      <c r="I33" s="202"/>
    </row>
    <row r="34" spans="1:16" x14ac:dyDescent="0.15">
      <c r="A34" s="97">
        <f t="shared" si="7"/>
        <v>20</v>
      </c>
      <c r="B34" s="196" t="s">
        <v>175</v>
      </c>
      <c r="C34" s="196"/>
      <c r="D34" s="100"/>
      <c r="E34" s="200"/>
      <c r="F34" s="201"/>
      <c r="G34" s="201"/>
      <c r="H34" s="201"/>
      <c r="I34" s="202"/>
    </row>
    <row r="35" spans="1:16" ht="25.5" customHeight="1" x14ac:dyDescent="0.15">
      <c r="E35" s="203"/>
      <c r="F35" s="204"/>
      <c r="G35" s="204"/>
      <c r="H35" s="204"/>
      <c r="I35" s="205"/>
    </row>
    <row r="36" spans="1:16" x14ac:dyDescent="0.15">
      <c r="A36" t="s">
        <v>176</v>
      </c>
      <c r="B36" t="s">
        <v>177</v>
      </c>
    </row>
    <row r="37" spans="1:16" x14ac:dyDescent="0.15">
      <c r="A37" t="s">
        <v>178</v>
      </c>
      <c r="B37" t="s">
        <v>179</v>
      </c>
      <c r="L37" s="197" t="s">
        <v>163</v>
      </c>
      <c r="M37" s="198"/>
      <c r="N37" s="198"/>
      <c r="O37" s="198"/>
      <c r="P37" s="199"/>
    </row>
    <row r="38" spans="1:16" x14ac:dyDescent="0.15">
      <c r="A38" t="s">
        <v>180</v>
      </c>
      <c r="B38" t="s">
        <v>181</v>
      </c>
      <c r="L38" s="200"/>
      <c r="M38" s="201"/>
      <c r="N38" s="201"/>
      <c r="O38" s="201"/>
      <c r="P38" s="202"/>
    </row>
    <row r="39" spans="1:16" x14ac:dyDescent="0.15">
      <c r="A39" t="s">
        <v>182</v>
      </c>
      <c r="B39" t="s">
        <v>183</v>
      </c>
      <c r="L39" s="200"/>
      <c r="M39" s="201"/>
      <c r="N39" s="201"/>
      <c r="O39" s="201"/>
      <c r="P39" s="202"/>
    </row>
    <row r="40" spans="1:16" x14ac:dyDescent="0.15">
      <c r="A40" t="s">
        <v>184</v>
      </c>
      <c r="B40" t="s">
        <v>185</v>
      </c>
      <c r="L40" s="200"/>
      <c r="M40" s="201"/>
      <c r="N40" s="201"/>
      <c r="O40" s="201"/>
      <c r="P40" s="202"/>
    </row>
    <row r="41" spans="1:16" x14ac:dyDescent="0.15">
      <c r="A41" t="s">
        <v>186</v>
      </c>
      <c r="B41" t="s">
        <v>187</v>
      </c>
      <c r="L41" s="200"/>
      <c r="M41" s="201"/>
      <c r="N41" s="201"/>
      <c r="O41" s="201"/>
      <c r="P41" s="202"/>
    </row>
    <row r="42" spans="1:16" x14ac:dyDescent="0.15">
      <c r="A42" t="s">
        <v>188</v>
      </c>
      <c r="B42" t="s">
        <v>189</v>
      </c>
      <c r="L42" s="200"/>
      <c r="M42" s="201"/>
      <c r="N42" s="201"/>
      <c r="O42" s="201"/>
      <c r="P42" s="202"/>
    </row>
    <row r="43" spans="1:16" x14ac:dyDescent="0.15">
      <c r="A43" t="s">
        <v>190</v>
      </c>
      <c r="B43" t="s">
        <v>191</v>
      </c>
      <c r="L43" s="200"/>
      <c r="M43" s="201"/>
      <c r="N43" s="201"/>
      <c r="O43" s="201"/>
      <c r="P43" s="202"/>
    </row>
    <row r="44" spans="1:16" x14ac:dyDescent="0.15">
      <c r="A44" t="s">
        <v>192</v>
      </c>
      <c r="B44" t="s">
        <v>193</v>
      </c>
      <c r="L44" s="200"/>
      <c r="M44" s="201"/>
      <c r="N44" s="201"/>
      <c r="O44" s="201"/>
      <c r="P44" s="202"/>
    </row>
    <row r="45" spans="1:16" x14ac:dyDescent="0.15">
      <c r="A45" t="s">
        <v>194</v>
      </c>
      <c r="B45" t="s">
        <v>195</v>
      </c>
      <c r="L45" s="200"/>
      <c r="M45" s="201"/>
      <c r="N45" s="201"/>
      <c r="O45" s="201"/>
      <c r="P45" s="202"/>
    </row>
    <row r="46" spans="1:16" x14ac:dyDescent="0.15">
      <c r="A46" t="s">
        <v>196</v>
      </c>
      <c r="B46" t="s">
        <v>197</v>
      </c>
      <c r="L46" s="200"/>
      <c r="M46" s="201"/>
      <c r="N46" s="201"/>
      <c r="O46" s="201"/>
      <c r="P46" s="202"/>
    </row>
    <row r="47" spans="1:16" x14ac:dyDescent="0.15">
      <c r="A47" t="s">
        <v>198</v>
      </c>
      <c r="B47" t="s">
        <v>199</v>
      </c>
      <c r="L47" s="200"/>
      <c r="M47" s="201"/>
      <c r="N47" s="201"/>
      <c r="O47" s="201"/>
      <c r="P47" s="202"/>
    </row>
    <row r="48" spans="1:16" x14ac:dyDescent="0.15">
      <c r="A48" t="s">
        <v>200</v>
      </c>
      <c r="B48" t="s">
        <v>201</v>
      </c>
      <c r="L48" s="200"/>
      <c r="M48" s="201"/>
      <c r="N48" s="201"/>
      <c r="O48" s="201"/>
      <c r="P48" s="202"/>
    </row>
    <row r="49" spans="1:16" x14ac:dyDescent="0.15">
      <c r="A49" t="s">
        <v>202</v>
      </c>
      <c r="B49" t="s">
        <v>203</v>
      </c>
      <c r="L49" s="200"/>
      <c r="M49" s="201"/>
      <c r="N49" s="201"/>
      <c r="O49" s="201"/>
      <c r="P49" s="202"/>
    </row>
    <row r="50" spans="1:16" ht="26.25" customHeight="1" x14ac:dyDescent="0.15">
      <c r="A50" t="s">
        <v>204</v>
      </c>
      <c r="B50" t="s">
        <v>205</v>
      </c>
      <c r="L50" s="203"/>
      <c r="M50" s="204"/>
      <c r="N50" s="204"/>
      <c r="O50" s="204"/>
      <c r="P50" s="205"/>
    </row>
    <row r="51" spans="1:16" x14ac:dyDescent="0.15">
      <c r="A51" t="s">
        <v>206</v>
      </c>
      <c r="B51" t="s">
        <v>207</v>
      </c>
    </row>
    <row r="52" spans="1:16" x14ac:dyDescent="0.15">
      <c r="A52" t="s">
        <v>208</v>
      </c>
      <c r="B52" t="s">
        <v>209</v>
      </c>
    </row>
    <row r="53" spans="1:16" x14ac:dyDescent="0.15">
      <c r="A53" t="s">
        <v>210</v>
      </c>
      <c r="B53" t="s">
        <v>211</v>
      </c>
    </row>
    <row r="54" spans="1:16" x14ac:dyDescent="0.15">
      <c r="A54" t="s">
        <v>212</v>
      </c>
      <c r="B54" t="s">
        <v>213</v>
      </c>
    </row>
    <row r="55" spans="1:16" x14ac:dyDescent="0.15">
      <c r="A55" t="s">
        <v>214</v>
      </c>
      <c r="B55" t="s">
        <v>215</v>
      </c>
    </row>
    <row r="56" spans="1:16" x14ac:dyDescent="0.15">
      <c r="A56" t="s">
        <v>216</v>
      </c>
      <c r="B56" t="s">
        <v>217</v>
      </c>
    </row>
    <row r="57" spans="1:16" x14ac:dyDescent="0.15">
      <c r="A57" t="s">
        <v>218</v>
      </c>
      <c r="B57" t="s">
        <v>219</v>
      </c>
    </row>
    <row r="58" spans="1:16" x14ac:dyDescent="0.15">
      <c r="A58" t="s">
        <v>220</v>
      </c>
      <c r="B58" t="s">
        <v>221</v>
      </c>
    </row>
    <row r="59" spans="1:16" x14ac:dyDescent="0.15">
      <c r="A59" t="s">
        <v>222</v>
      </c>
      <c r="B59" t="s">
        <v>223</v>
      </c>
    </row>
    <row r="60" spans="1:16" x14ac:dyDescent="0.15">
      <c r="A60" t="s">
        <v>224</v>
      </c>
      <c r="B60" t="s">
        <v>225</v>
      </c>
    </row>
    <row r="61" spans="1:16" x14ac:dyDescent="0.15">
      <c r="A61" t="s">
        <v>226</v>
      </c>
      <c r="B61" t="s">
        <v>227</v>
      </c>
    </row>
    <row r="62" spans="1:16" x14ac:dyDescent="0.15">
      <c r="A62" t="s">
        <v>228</v>
      </c>
      <c r="B62" t="s">
        <v>229</v>
      </c>
    </row>
    <row r="63" spans="1:16" x14ac:dyDescent="0.15">
      <c r="A63" t="s">
        <v>230</v>
      </c>
      <c r="B63" t="s">
        <v>231</v>
      </c>
    </row>
    <row r="64" spans="1:16" x14ac:dyDescent="0.15">
      <c r="A64" t="s">
        <v>232</v>
      </c>
      <c r="B64" t="s">
        <v>233</v>
      </c>
    </row>
    <row r="65" spans="1:2" x14ac:dyDescent="0.15">
      <c r="A65" t="s">
        <v>234</v>
      </c>
      <c r="B65" t="s">
        <v>235</v>
      </c>
    </row>
    <row r="66" spans="1:2" x14ac:dyDescent="0.15">
      <c r="A66" t="s">
        <v>236</v>
      </c>
      <c r="B66" t="s">
        <v>237</v>
      </c>
    </row>
    <row r="67" spans="1:2" x14ac:dyDescent="0.15">
      <c r="A67" t="s">
        <v>238</v>
      </c>
      <c r="B67" t="s">
        <v>237</v>
      </c>
    </row>
    <row r="68" spans="1:2" x14ac:dyDescent="0.15">
      <c r="A68" t="s">
        <v>239</v>
      </c>
      <c r="B68" t="s">
        <v>237</v>
      </c>
    </row>
    <row r="69" spans="1:2" x14ac:dyDescent="0.15">
      <c r="A69" t="s">
        <v>240</v>
      </c>
      <c r="B69" t="s">
        <v>237</v>
      </c>
    </row>
    <row r="70" spans="1:2" x14ac:dyDescent="0.15">
      <c r="A70" t="s">
        <v>241</v>
      </c>
      <c r="B70" t="s">
        <v>237</v>
      </c>
    </row>
    <row r="71" spans="1:2" x14ac:dyDescent="0.15">
      <c r="A71" t="s">
        <v>242</v>
      </c>
      <c r="B71" t="s">
        <v>237</v>
      </c>
    </row>
    <row r="72" spans="1:2" x14ac:dyDescent="0.15">
      <c r="A72" t="s">
        <v>243</v>
      </c>
      <c r="B72" t="s">
        <v>237</v>
      </c>
    </row>
    <row r="73" spans="1:2" x14ac:dyDescent="0.15">
      <c r="A73" t="s">
        <v>244</v>
      </c>
      <c r="B73" t="s">
        <v>237</v>
      </c>
    </row>
    <row r="74" spans="1:2" x14ac:dyDescent="0.15">
      <c r="A74" t="s">
        <v>245</v>
      </c>
      <c r="B74" t="s">
        <v>237</v>
      </c>
    </row>
    <row r="75" spans="1:2" x14ac:dyDescent="0.15">
      <c r="A75" t="s">
        <v>246</v>
      </c>
      <c r="B75" t="s">
        <v>237</v>
      </c>
    </row>
    <row r="76" spans="1:2" x14ac:dyDescent="0.15">
      <c r="A76" t="s">
        <v>247</v>
      </c>
      <c r="B76" t="s">
        <v>237</v>
      </c>
    </row>
    <row r="77" spans="1:2" x14ac:dyDescent="0.15">
      <c r="A77" t="s">
        <v>248</v>
      </c>
      <c r="B77" t="s">
        <v>237</v>
      </c>
    </row>
    <row r="78" spans="1:2" x14ac:dyDescent="0.15">
      <c r="A78" t="s">
        <v>249</v>
      </c>
      <c r="B78" t="s">
        <v>237</v>
      </c>
    </row>
    <row r="79" spans="1:2" x14ac:dyDescent="0.15">
      <c r="A79" t="s">
        <v>250</v>
      </c>
      <c r="B79" t="s">
        <v>237</v>
      </c>
    </row>
    <row r="80" spans="1:2" x14ac:dyDescent="0.15">
      <c r="A80" t="s">
        <v>251</v>
      </c>
      <c r="B80" t="s">
        <v>237</v>
      </c>
    </row>
    <row r="81" spans="1:2" x14ac:dyDescent="0.15">
      <c r="A81" t="s">
        <v>252</v>
      </c>
      <c r="B81" t="s">
        <v>237</v>
      </c>
    </row>
    <row r="82" spans="1:2" x14ac:dyDescent="0.15">
      <c r="A82" t="s">
        <v>253</v>
      </c>
      <c r="B82" t="s">
        <v>237</v>
      </c>
    </row>
    <row r="83" spans="1:2" x14ac:dyDescent="0.15">
      <c r="A83" t="s">
        <v>254</v>
      </c>
      <c r="B83" t="s">
        <v>237</v>
      </c>
    </row>
    <row r="84" spans="1:2" x14ac:dyDescent="0.15">
      <c r="A84" t="s">
        <v>255</v>
      </c>
      <c r="B84" t="s">
        <v>237</v>
      </c>
    </row>
    <row r="85" spans="1:2" x14ac:dyDescent="0.15">
      <c r="A85" t="s">
        <v>256</v>
      </c>
      <c r="B85" t="s">
        <v>237</v>
      </c>
    </row>
    <row r="86" spans="1:2" x14ac:dyDescent="0.15">
      <c r="A86" t="s">
        <v>257</v>
      </c>
      <c r="B86" t="s">
        <v>258</v>
      </c>
    </row>
    <row r="87" spans="1:2" x14ac:dyDescent="0.15">
      <c r="A87" t="s">
        <v>259</v>
      </c>
      <c r="B87" t="s">
        <v>258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2020-01-28T07:48:25Z</cp:lastPrinted>
  <dcterms:created xsi:type="dcterms:W3CDTF">2019-12-05T07:49:04Z</dcterms:created>
  <dcterms:modified xsi:type="dcterms:W3CDTF">2020-03-02T06:44:41Z</dcterms:modified>
  <cp:category/>
</cp:coreProperties>
</file>