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5885 小川村\"/>
    </mc:Choice>
  </mc:AlternateContent>
  <workbookProtection workbookAlgorithmName="SHA-512" workbookHashValue="SpVDTtScmSy80h247L9TyNHvvSDr7rAUZ/4yQv/A/SBAxDUw9VWZI/EuF2Ab1og4ZHU0c5/7MylvloeDVGfY0A==" workbookSaltValue="2tv3XxGDftvgBnzlC5lrd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<sst xmlns="http://schemas.openxmlformats.org/spreadsheetml/2006/main" count="225" uniqueCount="112">
  <si>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</si>
  <si>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</si>
  <si>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</si>
  <si>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</si>
  <si>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</si>
  <si>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</si>
  <si>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</si>
  <si>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</si>
  <si>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</si>
  <si>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</si>
  <si>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</si>
  <si>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</si>
  <si>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</si>
  <si>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</si>
  <si>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</si>
  <si>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</si>
  <si>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</si>
  <si>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</si>
  <si>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</si>
  <si>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</si>
  <si>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</si>
  <si>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</si>
  <si>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</si>
  <si>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</si>
  <si>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</si>
  <si>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</si>
  <si>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</si>
  <si>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</si>
  <si>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</si>
  <si>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</si>
  <si>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</si>
  <si>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</si>
  <si>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</si>
  <si>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</si>
  <si>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</si>
  <si>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</si>
  <si>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</si>
  <si>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</si>
  <si>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</si>
  <si>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</si>
  <si>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</si>
  <si>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</si>
  <si>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</si>
  <si>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</si>
  <si>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</si>
  <si>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</si>
  <si>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</si>
  <si>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</si>
  <si>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</si>
  <si>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</si>
  <si>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</si>
  <si>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</si>
  <si>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</si>
  <si>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</si>
  <si>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</si>
  <si>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</si>
  <si>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</si>
  <si>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</si>
  <si>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</si>
  <si>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</si>
  <si>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</si>
  <si>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</si>
  <si>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</si>
  <si>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</si>
  <si>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</si>
  <si>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</si>
  <si>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</si>
  <si>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</si>
  <si>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</si>
  <si>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</si>
  <si>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</si>
  <si>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</si>
  <si>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</si>
  <si>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</si>
  <si>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</si>
  <si>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</si>
  <si>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</si>
  <si>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</si>
  <si>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</si>
  <si>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</si>
  <si>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</si>
  <si>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</si>
  <si>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</si>
  <si>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</si>
  <si>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</si>
  <si>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</si>
  <si>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</si>
  <si>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</si>
  <si>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</si>
  <si>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</si>
  <si>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</si>
  <si>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</si>
  <si>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</si>
  <si>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</si>
  <si>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</si>
  <si>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</si>
  <si>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小川村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</si>
  <si>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</si>
  <si>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</si>
  <si>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</si>
  <si>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</si>
  <si>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</si>
  <si>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</si>
  <si>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</si>
  <si>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</si>
  <si>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</si>
  <si>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</si>
  <si>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</si>
  <si>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</si>
  <si>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亭収支比率」は、例年、平均に対し低水準で推移している。維持管理費の伸びに加え、料金収入の減少が要因である。今後は、維持管理で優先順位付けにより費用負担の平準化を図るとともに、料金改定により収入の増加を検討する必要がある。
④「企業債残高対給水収益比率」は、年々減少しているが依然として平均値に対し高い。これは起伏の激しい地形で集落が点在するため、配水池やポンプ等送配水施設が多く、その建設による企業債償還が経営を圧迫している。また地下水源に乏しい本村は、主な水源を河川に頼っており、急速ろ過の施設を運転しているため、その費用も負担となっている。これらが⑤「料金回収率」を下げ、⑥「給水原価」の水準を引き上げている要因であるといえる。
⑧「有収率」は昨年度と比較して改善されているが、平均に対し低い。山間地に埋設された配水管の漏水があるが、道路部に比べ発見が非常に困難で修繕に時間を要していることが要因にある。老朽管の更新を進め、漏水の防止・解消により引き続き、地道に率上昇に努めていく。　　　
⑦「施設利用率]が平均値に対し低水準である。これは下水道の普及で水道需要を見込んだが、人口減少の影響を受け需要が伸びなかったと推測される。また、慢性的な能力不足とは断水を意味するので、ある程度の余裕が必要で、現在の水準になった要因の一部と考えられる。
　今後の経営改善に向けて料金改定による収入増加が不可避であり、住民の負担に配慮しながら、段階的に改定する必要がある。</t>
    <rPh sb="2" eb="4">
      <t>シュウエキ</t>
    </rPh>
    <rPh sb="4" eb="5">
      <t>テイ</t>
    </rPh>
    <rPh sb="5" eb="7">
      <t>シュウシ</t>
    </rPh>
    <rPh sb="7" eb="9">
      <t>ヒリツ</t>
    </rPh>
    <rPh sb="12" eb="14">
      <t>レイネン</t>
    </rPh>
    <rPh sb="15" eb="17">
      <t>ヘイキン</t>
    </rPh>
    <rPh sb="18" eb="19">
      <t>タイ</t>
    </rPh>
    <rPh sb="20" eb="23">
      <t>テイスイジュン</t>
    </rPh>
    <rPh sb="24" eb="26">
      <t>スイイ</t>
    </rPh>
    <rPh sb="31" eb="33">
      <t>イジ</t>
    </rPh>
    <rPh sb="33" eb="36">
      <t>カンリヒ</t>
    </rPh>
    <rPh sb="37" eb="38">
      <t>ノ</t>
    </rPh>
    <rPh sb="40" eb="41">
      <t>クワ</t>
    </rPh>
    <rPh sb="43" eb="45">
      <t>リョウキン</t>
    </rPh>
    <rPh sb="45" eb="47">
      <t>シュウニュウ</t>
    </rPh>
    <rPh sb="48" eb="50">
      <t>ゲンショウ</t>
    </rPh>
    <rPh sb="51" eb="53">
      <t>ヨウイン</t>
    </rPh>
    <rPh sb="57" eb="59">
      <t>コンゴ</t>
    </rPh>
    <rPh sb="61" eb="63">
      <t>イジ</t>
    </rPh>
    <rPh sb="63" eb="65">
      <t>カンリ</t>
    </rPh>
    <rPh sb="66" eb="68">
      <t>ユウセン</t>
    </rPh>
    <rPh sb="68" eb="70">
      <t>ジュンイ</t>
    </rPh>
    <rPh sb="70" eb="71">
      <t>ヅ</t>
    </rPh>
    <rPh sb="75" eb="77">
      <t>ヒヨウ</t>
    </rPh>
    <rPh sb="77" eb="79">
      <t>フタン</t>
    </rPh>
    <rPh sb="80" eb="83">
      <t>ヘイジュンカ</t>
    </rPh>
    <rPh sb="84" eb="85">
      <t>ハカ</t>
    </rPh>
    <rPh sb="91" eb="93">
      <t>リョウキン</t>
    </rPh>
    <rPh sb="93" eb="95">
      <t>カイテイ</t>
    </rPh>
    <rPh sb="98" eb="100">
      <t>シュウニュウ</t>
    </rPh>
    <rPh sb="101" eb="103">
      <t>ゾウカ</t>
    </rPh>
    <rPh sb="104" eb="106">
      <t>ケントウ</t>
    </rPh>
    <rPh sb="108" eb="110">
      <t>ヒツヨウ</t>
    </rPh>
    <rPh sb="141" eb="143">
      <t>イゼン</t>
    </rPh>
    <rPh sb="332" eb="334">
      <t>ヒカク</t>
    </rPh>
    <rPh sb="336" eb="338">
      <t>カイゼン</t>
    </rPh>
    <rPh sb="345" eb="347">
      <t>ヘイキン</t>
    </rPh>
    <rPh sb="348" eb="349">
      <t>タイ</t>
    </rPh>
    <rPh sb="350" eb="351">
      <t>ヒク</t>
    </rPh>
    <rPh sb="355" eb="356">
      <t>チ</t>
    </rPh>
    <rPh sb="357" eb="359">
      <t>マイセツ</t>
    </rPh>
    <rPh sb="362" eb="365">
      <t>ハイスイカン</t>
    </rPh>
    <rPh sb="366" eb="368">
      <t>ロウスイ</t>
    </rPh>
    <rPh sb="373" eb="375">
      <t>ドウロ</t>
    </rPh>
    <rPh sb="375" eb="376">
      <t>ブ</t>
    </rPh>
    <rPh sb="377" eb="378">
      <t>クラ</t>
    </rPh>
    <rPh sb="382" eb="384">
      <t>ヒジョウ</t>
    </rPh>
    <rPh sb="388" eb="390">
      <t>シュウゼン</t>
    </rPh>
    <rPh sb="391" eb="393">
      <t>ジカン</t>
    </rPh>
    <rPh sb="394" eb="395">
      <t>ヨウ</t>
    </rPh>
    <rPh sb="402" eb="404">
      <t>ヨウイン</t>
    </rPh>
    <rPh sb="408" eb="410">
      <t>ロウキュウ</t>
    </rPh>
    <rPh sb="410" eb="411">
      <t>カン</t>
    </rPh>
    <rPh sb="412" eb="414">
      <t>コウシン</t>
    </rPh>
    <rPh sb="415" eb="416">
      <t>スス</t>
    </rPh>
    <rPh sb="418" eb="420">
      <t>ロウスイ</t>
    </rPh>
    <rPh sb="421" eb="423">
      <t>ボウシ</t>
    </rPh>
    <rPh sb="424" eb="426">
      <t>カイショウ</t>
    </rPh>
    <rPh sb="429" eb="430">
      <t>ヒ</t>
    </rPh>
    <rPh sb="431" eb="432">
      <t>ツヅ</t>
    </rPh>
    <rPh sb="434" eb="436">
      <t>ジミチ</t>
    </rPh>
    <rPh sb="437" eb="438">
      <t>リツ</t>
    </rPh>
    <rPh sb="438" eb="440">
      <t>ジョウショウ</t>
    </rPh>
    <rPh sb="441" eb="442">
      <t>ツト</t>
    </rPh>
    <rPh sb="586" eb="587">
      <t>ム</t>
    </rPh>
    <rPh sb="591" eb="593">
      <t>カイテイ</t>
    </rPh>
    <rPh sb="601" eb="604">
      <t>フカヒ</t>
    </rPh>
    <rPh sb="608" eb="610">
      <t>ジュウミン</t>
    </rPh>
    <rPh sb="611" eb="613">
      <t>フタン</t>
    </rPh>
    <rPh sb="614" eb="616">
      <t>ハイリョ</t>
    </rPh>
    <rPh sb="621" eb="624">
      <t>ダンカイテキ</t>
    </rPh>
    <rPh sb="625" eb="627">
      <t>カイテイ</t>
    </rPh>
    <rPh sb="629" eb="631">
      <t>ヒツヨウ</t>
    </rPh>
    <phoneticPr fontId="4"/>
  </si>
  <si>
    <t xml:space="preserve">　本村の水道事業は昭和56年度に着手をはじめ平成10年度にかけて順次水道施設が整備された。古いところで35年経過と、老朽化の目安となる30年に達する施設が出始めてきた。平成14年度から平成16年度にかけて一部老朽施設の更新を行って故障件数は減少した。
　平成30年度より5ヵ年計画に基づき、国庫補助を利用した老朽管の更新に取り組んでいる。配水管を更新することで、漏水の解消・予防により安定した水道供給を目指す。また、耐震性のある管に布設替えすることで、管路の強靭化も図る。
　なお、本年度の布設替工事は繰越事業のため、今回のグラフには更新率が反映されていない。
</t>
    <rPh sb="1" eb="3">
      <t>ホンソン</t>
    </rPh>
    <rPh sb="4" eb="6">
      <t>スイドウ</t>
    </rPh>
    <rPh sb="6" eb="8">
      <t>ジギョウ</t>
    </rPh>
    <rPh sb="16" eb="18">
      <t>チャクシュ</t>
    </rPh>
    <rPh sb="127" eb="129">
      <t>ヘイセイ</t>
    </rPh>
    <rPh sb="131" eb="133">
      <t>ネンド</t>
    </rPh>
    <rPh sb="141" eb="142">
      <t>モト</t>
    </rPh>
    <rPh sb="145" eb="147">
      <t>コッコ</t>
    </rPh>
    <rPh sb="158" eb="160">
      <t>コウシン</t>
    </rPh>
    <rPh sb="161" eb="162">
      <t>ト</t>
    </rPh>
    <rPh sb="163" eb="164">
      <t>ク</t>
    </rPh>
    <rPh sb="169" eb="172">
      <t>ハイスイカン</t>
    </rPh>
    <rPh sb="173" eb="175">
      <t>コウシン</t>
    </rPh>
    <rPh sb="181" eb="183">
      <t>ロウスイ</t>
    </rPh>
    <rPh sb="184" eb="186">
      <t>カイショウ</t>
    </rPh>
    <rPh sb="187" eb="189">
      <t>ヨボウ</t>
    </rPh>
    <rPh sb="192" eb="194">
      <t>アンテイ</t>
    </rPh>
    <rPh sb="196" eb="198">
      <t>スイドウ</t>
    </rPh>
    <rPh sb="198" eb="200">
      <t>キョウキュウ</t>
    </rPh>
    <rPh sb="201" eb="203">
      <t>メザ</t>
    </rPh>
    <rPh sb="208" eb="211">
      <t>タイシンセイ</t>
    </rPh>
    <rPh sb="214" eb="215">
      <t>カン</t>
    </rPh>
    <rPh sb="216" eb="218">
      <t>フセツ</t>
    </rPh>
    <rPh sb="218" eb="219">
      <t>カ</t>
    </rPh>
    <rPh sb="226" eb="228">
      <t>カンロ</t>
    </rPh>
    <rPh sb="229" eb="231">
      <t>キョウジン</t>
    </rPh>
    <rPh sb="231" eb="232">
      <t>カ</t>
    </rPh>
    <rPh sb="233" eb="234">
      <t>ハカ</t>
    </rPh>
    <rPh sb="241" eb="244">
      <t>ホンネンド</t>
    </rPh>
    <rPh sb="245" eb="247">
      <t>フセツ</t>
    </rPh>
    <rPh sb="247" eb="248">
      <t>カ</t>
    </rPh>
    <rPh sb="248" eb="250">
      <t>コウジ</t>
    </rPh>
    <rPh sb="251" eb="253">
      <t>クリコシ</t>
    </rPh>
    <rPh sb="253" eb="255">
      <t>ジギョウ</t>
    </rPh>
    <rPh sb="259" eb="261">
      <t>コンカイ</t>
    </rPh>
    <rPh sb="267" eb="269">
      <t>コウシン</t>
    </rPh>
    <rPh sb="269" eb="270">
      <t>リツ</t>
    </rPh>
    <rPh sb="271" eb="273">
      <t>ハンエイ</t>
    </rPh>
    <phoneticPr fontId="7"/>
  </si>
  <si>
    <t>　村内の人口が減少を続けていても、下水道の水洗化率向上によって、水道の需要が少しずつ増加傾向にあったものの、今後は人口の減少とともに給水量は減少傾向にあることが予測され、料金収入は厳しさを増すことが考えられる。
　料金改定について、経営戦略では改定時期を平成31年度中としていたが、令和2年度4月からに変更とした。基本料金・従量料金をともに数十円～数百円引き上げる方向で３月議会にて検討予定である。
　給水量全体は減少傾向にあるものの、本村の点在する集落への安定した給水は継続されなければならない。経済性も考慮しつつ、将来を見据えた経営に取り組んでいく。</t>
    <rPh sb="1" eb="3">
      <t>ソンナイ</t>
    </rPh>
    <rPh sb="4" eb="6">
      <t>ジンコウ</t>
    </rPh>
    <rPh sb="7" eb="9">
      <t>ゲンショウ</t>
    </rPh>
    <rPh sb="10" eb="11">
      <t>ツヅ</t>
    </rPh>
    <rPh sb="17" eb="20">
      <t>ゲスイドウ</t>
    </rPh>
    <rPh sb="21" eb="24">
      <t>スイセンカ</t>
    </rPh>
    <rPh sb="24" eb="25">
      <t>リツ</t>
    </rPh>
    <rPh sb="25" eb="27">
      <t>コウジョウ</t>
    </rPh>
    <rPh sb="32" eb="34">
      <t>スイドウ</t>
    </rPh>
    <rPh sb="35" eb="37">
      <t>ジュヨウ</t>
    </rPh>
    <rPh sb="38" eb="39">
      <t>スコ</t>
    </rPh>
    <rPh sb="42" eb="44">
      <t>ゾウカ</t>
    </rPh>
    <rPh sb="44" eb="46">
      <t>ケイコウ</t>
    </rPh>
    <rPh sb="54" eb="56">
      <t>コンゴ</t>
    </rPh>
    <rPh sb="57" eb="59">
      <t>ジンコウ</t>
    </rPh>
    <rPh sb="60" eb="62">
      <t>ゲンショウ</t>
    </rPh>
    <rPh sb="66" eb="68">
      <t>キュウスイ</t>
    </rPh>
    <rPh sb="68" eb="69">
      <t>リョウ</t>
    </rPh>
    <rPh sb="70" eb="72">
      <t>ゲンショウ</t>
    </rPh>
    <rPh sb="72" eb="74">
      <t>ケイコウ</t>
    </rPh>
    <rPh sb="80" eb="82">
      <t>ヨソク</t>
    </rPh>
    <rPh sb="85" eb="87">
      <t>リョウキン</t>
    </rPh>
    <rPh sb="87" eb="89">
      <t>シュウニュウ</t>
    </rPh>
    <rPh sb="90" eb="91">
      <t>キビ</t>
    </rPh>
    <rPh sb="94" eb="95">
      <t>マ</t>
    </rPh>
    <rPh sb="99" eb="100">
      <t>カンガ</t>
    </rPh>
    <rPh sb="201" eb="203">
      <t>キュウスイ</t>
    </rPh>
    <rPh sb="203" eb="204">
      <t>リョウ</t>
    </rPh>
    <rPh sb="204" eb="206">
      <t>ゼンタイ</t>
    </rPh>
    <rPh sb="207" eb="209">
      <t>ゲンショウ</t>
    </rPh>
    <rPh sb="209" eb="211">
      <t>ケイコウ</t>
    </rPh>
    <rPh sb="218" eb="220">
      <t>ホンソン</t>
    </rPh>
    <rPh sb="221" eb="223">
      <t>テンザイ</t>
    </rPh>
    <rPh sb="225" eb="227">
      <t>シュウラク</t>
    </rPh>
    <rPh sb="229" eb="231">
      <t>アンテイ</t>
    </rPh>
    <rPh sb="233" eb="235">
      <t>キュウスイ</t>
    </rPh>
    <rPh sb="236" eb="238">
      <t>ケイゾク</t>
    </rPh>
    <rPh sb="249" eb="251">
      <t>ケイザイ</t>
    </rPh>
    <rPh sb="251" eb="252">
      <t>セイ</t>
    </rPh>
    <rPh sb="253" eb="255">
      <t>コウリョ</t>
    </rPh>
    <rPh sb="259" eb="261">
      <t>ショウライ</t>
    </rPh>
    <rPh sb="262" eb="264">
      <t>ミス</t>
    </rPh>
    <rPh sb="266" eb="268">
      <t>ケイエイ</t>
    </rPh>
    <rPh sb="269" eb="270">
      <t>ト</t>
    </rPh>
    <rPh sb="271" eb="272">
      <t>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</si>
</sst>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quot;-&quot;">
                  <c:v>0.08</c:v>
                </c:pt>
                <c:pt idx="4" formatCode="#,##0.00;&quot;△&quot;#,##0.00;&quot;-&quot;">
                  <c:v>0.06</c:v>
                </c:pt>
              </c:numCache>
            </c:numRef>
          </c:val>
          <c:extLst>
            <c:ext xmlns:c16="http://schemas.microsoft.com/office/drawing/2014/chart" uri="{C3380CC4-5D6E-409C-BE32-E72D297353CC}">
              <c16:uniqueId val="{00000000-1B45-49B9-A5E9-4B59B38EECA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1B45-49B9-A5E9-4B59B38EECA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50.77</c:v>
                </c:pt>
                <c:pt idx="1">
                  <c:v>46.21</c:v>
                </c:pt>
                <c:pt idx="2">
                  <c:v>49.05</c:v>
                </c:pt>
                <c:pt idx="3">
                  <c:v>47.79</c:v>
                </c:pt>
                <c:pt idx="4">
                  <c:v>46.83</c:v>
                </c:pt>
              </c:numCache>
            </c:numRef>
          </c:val>
          <c:extLst>
            <c:ext xmlns:c16="http://schemas.microsoft.com/office/drawing/2014/chart" uri="{C3380CC4-5D6E-409C-BE32-E72D297353CC}">
              <c16:uniqueId val="{00000000-B84B-46EF-9222-804E61EA5B6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B84B-46EF-9222-804E61EA5B6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67.44</c:v>
                </c:pt>
                <c:pt idx="1">
                  <c:v>73.989999999999995</c:v>
                </c:pt>
                <c:pt idx="2">
                  <c:v>69.81</c:v>
                </c:pt>
                <c:pt idx="3">
                  <c:v>70.849999999999994</c:v>
                </c:pt>
                <c:pt idx="4">
                  <c:v>72.11</c:v>
                </c:pt>
              </c:numCache>
            </c:numRef>
          </c:val>
          <c:extLst>
            <c:ext xmlns:c16="http://schemas.microsoft.com/office/drawing/2014/chart" uri="{C3380CC4-5D6E-409C-BE32-E72D297353CC}">
              <c16:uniqueId val="{00000000-F6E2-401D-B45E-BEB74A05F39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F6E2-401D-B45E-BEB74A05F39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69.849999999999994</c:v>
                </c:pt>
                <c:pt idx="1">
                  <c:v>75.150000000000006</c:v>
                </c:pt>
                <c:pt idx="2">
                  <c:v>72.39</c:v>
                </c:pt>
                <c:pt idx="3">
                  <c:v>47.53</c:v>
                </c:pt>
                <c:pt idx="4">
                  <c:v>46.71</c:v>
                </c:pt>
              </c:numCache>
            </c:numRef>
          </c:val>
          <c:extLst>
            <c:ext xmlns:c16="http://schemas.microsoft.com/office/drawing/2014/chart" uri="{C3380CC4-5D6E-409C-BE32-E72D297353CC}">
              <c16:uniqueId val="{00000000-AB88-45EE-BD22-38B239A59FE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AB88-45EE-BD22-38B239A59FE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15-478D-A307-7E2EA5B230C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15-478D-A307-7E2EA5B230C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C0-47A6-8C54-8BEE6C0F1FF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C0-47A6-8C54-8BEE6C0F1FF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47-409A-AAD7-A2FC97B0382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47-409A-AAD7-A2FC97B0382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B9-4C1E-B157-CA28AE6FEE5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B9-4C1E-B157-CA28AE6FEE5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1979.58</c:v>
                </c:pt>
                <c:pt idx="1">
                  <c:v>1813.36</c:v>
                </c:pt>
                <c:pt idx="2">
                  <c:v>1667.39</c:v>
                </c:pt>
                <c:pt idx="3">
                  <c:v>1548.73</c:v>
                </c:pt>
                <c:pt idx="4">
                  <c:v>1479.67</c:v>
                </c:pt>
              </c:numCache>
            </c:numRef>
          </c:val>
          <c:extLst>
            <c:ext xmlns:c16="http://schemas.microsoft.com/office/drawing/2014/chart" uri="{C3380CC4-5D6E-409C-BE32-E72D297353CC}">
              <c16:uniqueId val="{00000000-F766-4E88-890E-921DCA8BE8E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F766-4E88-890E-921DCA8BE8E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31.35</c:v>
                </c:pt>
                <c:pt idx="1">
                  <c:v>34.17</c:v>
                </c:pt>
                <c:pt idx="2">
                  <c:v>35.18</c:v>
                </c:pt>
                <c:pt idx="3">
                  <c:v>38.9</c:v>
                </c:pt>
                <c:pt idx="4">
                  <c:v>36.81</c:v>
                </c:pt>
              </c:numCache>
            </c:numRef>
          </c:val>
          <c:extLst>
            <c:ext xmlns:c16="http://schemas.microsoft.com/office/drawing/2014/chart" uri="{C3380CC4-5D6E-409C-BE32-E72D297353CC}">
              <c16:uniqueId val="{00000000-C103-4C4F-86FA-BF2FCD08858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C103-4C4F-86FA-BF2FCD08858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624.82000000000005</c:v>
                </c:pt>
                <c:pt idx="1">
                  <c:v>571.62</c:v>
                </c:pt>
                <c:pt idx="2">
                  <c:v>551.32000000000005</c:v>
                </c:pt>
                <c:pt idx="3">
                  <c:v>497.98</c:v>
                </c:pt>
                <c:pt idx="4">
                  <c:v>524.22</c:v>
                </c:pt>
              </c:numCache>
            </c:numRef>
          </c:val>
          <c:extLst>
            <c:ext xmlns:c16="http://schemas.microsoft.com/office/drawing/2014/chart" uri="{C3380CC4-5D6E-409C-BE32-E72D297353CC}">
              <c16:uniqueId val="{00000000-CE1A-4CC8-B827-A0C6D175634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CE1A-4CC8-B827-A0C6D175634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小川村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2537</v>
      </c>
      <c r="AM8" s="66"/>
      <c r="AN8" s="66"/>
      <c r="AO8" s="66"/>
      <c r="AP8" s="66"/>
      <c r="AQ8" s="66"/>
      <c r="AR8" s="66"/>
      <c r="AS8" s="66"/>
      <c r="AT8" s="65">
        <f>データ!$S$6</f>
        <v>58.11</v>
      </c>
      <c r="AU8" s="65"/>
      <c r="AV8" s="65"/>
      <c r="AW8" s="65"/>
      <c r="AX8" s="65"/>
      <c r="AY8" s="65"/>
      <c r="AZ8" s="65"/>
      <c r="BA8" s="65"/>
      <c r="BB8" s="65">
        <f>データ!$T$6</f>
        <v>43.66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98.88</v>
      </c>
      <c r="Q10" s="65"/>
      <c r="R10" s="65"/>
      <c r="S10" s="65"/>
      <c r="T10" s="65"/>
      <c r="U10" s="65"/>
      <c r="V10" s="65"/>
      <c r="W10" s="66">
        <f>データ!$Q$6</f>
        <v>3200</v>
      </c>
      <c r="X10" s="66"/>
      <c r="Y10" s="66"/>
      <c r="Z10" s="66"/>
      <c r="AA10" s="66"/>
      <c r="AB10" s="66"/>
      <c r="AC10" s="66"/>
      <c r="AD10" s="2"/>
      <c r="AE10" s="2"/>
      <c r="AF10" s="2"/>
      <c r="AG10" s="2"/>
      <c r="AH10" s="2"/>
      <c r="AI10" s="2"/>
      <c r="AJ10" s="2"/>
      <c r="AK10" s="2"/>
      <c r="AL10" s="66">
        <f>データ!$U$6</f>
        <v>2463</v>
      </c>
      <c r="AM10" s="66"/>
      <c r="AN10" s="66"/>
      <c r="AO10" s="66"/>
      <c r="AP10" s="66"/>
      <c r="AQ10" s="66"/>
      <c r="AR10" s="66"/>
      <c r="AS10" s="66"/>
      <c r="AT10" s="65">
        <f>データ!$V$6</f>
        <v>10.02</v>
      </c>
      <c r="AU10" s="65"/>
      <c r="AV10" s="65"/>
      <c r="AW10" s="65"/>
      <c r="AX10" s="65"/>
      <c r="AY10" s="65"/>
      <c r="AZ10" s="65"/>
      <c r="BA10" s="65"/>
      <c r="BB10" s="65">
        <f>データ!$W$6</f>
        <v>245.81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111</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8KnTtSx4URcWWa90G1xvZVd3Nq6lrlAfxERqhtPLV1eh3MUQcFLkF1aDcXd8z67SkRqPE57zFsIkGdT8+AiVYg==" saltValue="bidUlI6tSJhw4pqAbnnzK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205885</v>
      </c>
      <c r="D6" s="34">
        <f t="shared" si="3"/>
        <v>47</v>
      </c>
      <c r="E6" s="34">
        <f t="shared" si="3"/>
        <v>1</v>
      </c>
      <c r="F6" s="34">
        <f t="shared" si="3"/>
        <v>0</v>
      </c>
      <c r="G6" s="34">
        <f t="shared" si="3"/>
        <v>0</v>
      </c>
      <c r="H6" s="34" t="str">
        <f t="shared" si="3"/>
        <v>長野県　小川村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98.88</v>
      </c>
      <c r="Q6" s="35">
        <f t="shared" si="3"/>
        <v>3200</v>
      </c>
      <c r="R6" s="35">
        <f t="shared" si="3"/>
        <v>2537</v>
      </c>
      <c r="S6" s="35">
        <f t="shared" si="3"/>
        <v>58.11</v>
      </c>
      <c r="T6" s="35">
        <f t="shared" si="3"/>
        <v>43.66</v>
      </c>
      <c r="U6" s="35">
        <f t="shared" si="3"/>
        <v>2463</v>
      </c>
      <c r="V6" s="35">
        <f t="shared" si="3"/>
        <v>10.02</v>
      </c>
      <c r="W6" s="35">
        <f t="shared" si="3"/>
        <v>245.81</v>
      </c>
      <c r="X6" s="36">
        <f>IF(X7="",NA(),X7)</f>
        <v>69.849999999999994</v>
      </c>
      <c r="Y6" s="36">
        <f t="shared" ref="Y6:AG6" si="4">IF(Y7="",NA(),Y7)</f>
        <v>75.150000000000006</v>
      </c>
      <c r="Z6" s="36">
        <f t="shared" si="4"/>
        <v>72.39</v>
      </c>
      <c r="AA6" s="36">
        <f t="shared" si="4"/>
        <v>47.53</v>
      </c>
      <c r="AB6" s="36">
        <f t="shared" si="4"/>
        <v>46.71</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1979.58</v>
      </c>
      <c r="BF6" s="36">
        <f t="shared" ref="BF6:BN6" si="7">IF(BF7="",NA(),BF7)</f>
        <v>1813.36</v>
      </c>
      <c r="BG6" s="36">
        <f t="shared" si="7"/>
        <v>1667.39</v>
      </c>
      <c r="BH6" s="36">
        <f t="shared" si="7"/>
        <v>1548.73</v>
      </c>
      <c r="BI6" s="36">
        <f t="shared" si="7"/>
        <v>1479.67</v>
      </c>
      <c r="BJ6" s="36">
        <f t="shared" si="7"/>
        <v>1125.69</v>
      </c>
      <c r="BK6" s="36">
        <f t="shared" si="7"/>
        <v>1134.67</v>
      </c>
      <c r="BL6" s="36">
        <f t="shared" si="7"/>
        <v>1144.79</v>
      </c>
      <c r="BM6" s="36">
        <f t="shared" si="7"/>
        <v>1061.58</v>
      </c>
      <c r="BN6" s="36">
        <f t="shared" si="7"/>
        <v>1007.7</v>
      </c>
      <c r="BO6" s="35" t="str">
        <f>IF(BO7="","",IF(BO7="-","【-】","【"&amp;SUBSTITUTE(TEXT(BO7,"#,##0.00"),"-","△")&amp;"】"))</f>
        <v>【1,074.14】</v>
      </c>
      <c r="BP6" s="36">
        <f>IF(BP7="",NA(),BP7)</f>
        <v>31.35</v>
      </c>
      <c r="BQ6" s="36">
        <f t="shared" ref="BQ6:BY6" si="8">IF(BQ7="",NA(),BQ7)</f>
        <v>34.17</v>
      </c>
      <c r="BR6" s="36">
        <f t="shared" si="8"/>
        <v>35.18</v>
      </c>
      <c r="BS6" s="36">
        <f t="shared" si="8"/>
        <v>38.9</v>
      </c>
      <c r="BT6" s="36">
        <f t="shared" si="8"/>
        <v>36.81</v>
      </c>
      <c r="BU6" s="36">
        <f t="shared" si="8"/>
        <v>46.48</v>
      </c>
      <c r="BV6" s="36">
        <f t="shared" si="8"/>
        <v>40.6</v>
      </c>
      <c r="BW6" s="36">
        <f t="shared" si="8"/>
        <v>56.04</v>
      </c>
      <c r="BX6" s="36">
        <f t="shared" si="8"/>
        <v>58.52</v>
      </c>
      <c r="BY6" s="36">
        <f t="shared" si="8"/>
        <v>59.22</v>
      </c>
      <c r="BZ6" s="35" t="str">
        <f>IF(BZ7="","",IF(BZ7="-","【-】","【"&amp;SUBSTITUTE(TEXT(BZ7,"#,##0.00"),"-","△")&amp;"】"))</f>
        <v>【54.36】</v>
      </c>
      <c r="CA6" s="36">
        <f>IF(CA7="",NA(),CA7)</f>
        <v>624.82000000000005</v>
      </c>
      <c r="CB6" s="36">
        <f t="shared" ref="CB6:CJ6" si="9">IF(CB7="",NA(),CB7)</f>
        <v>571.62</v>
      </c>
      <c r="CC6" s="36">
        <f t="shared" si="9"/>
        <v>551.32000000000005</v>
      </c>
      <c r="CD6" s="36">
        <f t="shared" si="9"/>
        <v>497.98</v>
      </c>
      <c r="CE6" s="36">
        <f t="shared" si="9"/>
        <v>524.22</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50.77</v>
      </c>
      <c r="CM6" s="36">
        <f t="shared" ref="CM6:CU6" si="10">IF(CM7="",NA(),CM7)</f>
        <v>46.21</v>
      </c>
      <c r="CN6" s="36">
        <f t="shared" si="10"/>
        <v>49.05</v>
      </c>
      <c r="CO6" s="36">
        <f t="shared" si="10"/>
        <v>47.79</v>
      </c>
      <c r="CP6" s="36">
        <f t="shared" si="10"/>
        <v>46.83</v>
      </c>
      <c r="CQ6" s="36">
        <f t="shared" si="10"/>
        <v>57.43</v>
      </c>
      <c r="CR6" s="36">
        <f t="shared" si="10"/>
        <v>57.29</v>
      </c>
      <c r="CS6" s="36">
        <f t="shared" si="10"/>
        <v>55.9</v>
      </c>
      <c r="CT6" s="36">
        <f t="shared" si="10"/>
        <v>57.3</v>
      </c>
      <c r="CU6" s="36">
        <f t="shared" si="10"/>
        <v>56.76</v>
      </c>
      <c r="CV6" s="35" t="str">
        <f>IF(CV7="","",IF(CV7="-","【-】","【"&amp;SUBSTITUTE(TEXT(CV7,"#,##0.00"),"-","△")&amp;"】"))</f>
        <v>【55.95】</v>
      </c>
      <c r="CW6" s="36">
        <f>IF(CW7="",NA(),CW7)</f>
        <v>67.44</v>
      </c>
      <c r="CX6" s="36">
        <f t="shared" ref="CX6:DF6" si="11">IF(CX7="",NA(),CX7)</f>
        <v>73.989999999999995</v>
      </c>
      <c r="CY6" s="36">
        <f t="shared" si="11"/>
        <v>69.81</v>
      </c>
      <c r="CZ6" s="36">
        <f t="shared" si="11"/>
        <v>70.849999999999994</v>
      </c>
      <c r="DA6" s="36">
        <f t="shared" si="11"/>
        <v>72.11</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0.08</v>
      </c>
      <c r="EH6" s="36">
        <f t="shared" si="14"/>
        <v>0.06</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205885</v>
      </c>
      <c r="D7" s="38">
        <v>47</v>
      </c>
      <c r="E7" s="38">
        <v>1</v>
      </c>
      <c r="F7" s="38">
        <v>0</v>
      </c>
      <c r="G7" s="38">
        <v>0</v>
      </c>
      <c r="H7" s="38" t="s">
        <v>96</v>
      </c>
      <c r="I7" s="38" t="s">
        <v>97</v>
      </c>
      <c r="J7" s="38" t="s">
        <v>98</v>
      </c>
      <c r="K7" s="38" t="s">
        <v>99</v>
      </c>
      <c r="L7" s="38" t="s">
        <v>100</v>
      </c>
      <c r="M7" s="38" t="s">
        <v>101</v>
      </c>
      <c r="N7" s="39" t="s">
        <v>102</v>
      </c>
      <c r="O7" s="39" t="s">
        <v>103</v>
      </c>
      <c r="P7" s="39">
        <v>98.88</v>
      </c>
      <c r="Q7" s="39">
        <v>3200</v>
      </c>
      <c r="R7" s="39">
        <v>2537</v>
      </c>
      <c r="S7" s="39">
        <v>58.11</v>
      </c>
      <c r="T7" s="39">
        <v>43.66</v>
      </c>
      <c r="U7" s="39">
        <v>2463</v>
      </c>
      <c r="V7" s="39">
        <v>10.02</v>
      </c>
      <c r="W7" s="39">
        <v>245.81</v>
      </c>
      <c r="X7" s="39">
        <v>69.849999999999994</v>
      </c>
      <c r="Y7" s="39">
        <v>75.150000000000006</v>
      </c>
      <c r="Z7" s="39">
        <v>72.39</v>
      </c>
      <c r="AA7" s="39">
        <v>47.53</v>
      </c>
      <c r="AB7" s="39">
        <v>46.71</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1979.58</v>
      </c>
      <c r="BF7" s="39">
        <v>1813.36</v>
      </c>
      <c r="BG7" s="39">
        <v>1667.39</v>
      </c>
      <c r="BH7" s="39">
        <v>1548.73</v>
      </c>
      <c r="BI7" s="39">
        <v>1479.67</v>
      </c>
      <c r="BJ7" s="39">
        <v>1125.69</v>
      </c>
      <c r="BK7" s="39">
        <v>1134.67</v>
      </c>
      <c r="BL7" s="39">
        <v>1144.79</v>
      </c>
      <c r="BM7" s="39">
        <v>1061.58</v>
      </c>
      <c r="BN7" s="39">
        <v>1007.7</v>
      </c>
      <c r="BO7" s="39">
        <v>1074.1400000000001</v>
      </c>
      <c r="BP7" s="39">
        <v>31.35</v>
      </c>
      <c r="BQ7" s="39">
        <v>34.17</v>
      </c>
      <c r="BR7" s="39">
        <v>35.18</v>
      </c>
      <c r="BS7" s="39">
        <v>38.9</v>
      </c>
      <c r="BT7" s="39">
        <v>36.81</v>
      </c>
      <c r="BU7" s="39">
        <v>46.48</v>
      </c>
      <c r="BV7" s="39">
        <v>40.6</v>
      </c>
      <c r="BW7" s="39">
        <v>56.04</v>
      </c>
      <c r="BX7" s="39">
        <v>58.52</v>
      </c>
      <c r="BY7" s="39">
        <v>59.22</v>
      </c>
      <c r="BZ7" s="39">
        <v>54.36</v>
      </c>
      <c r="CA7" s="39">
        <v>624.82000000000005</v>
      </c>
      <c r="CB7" s="39">
        <v>571.62</v>
      </c>
      <c r="CC7" s="39">
        <v>551.32000000000005</v>
      </c>
      <c r="CD7" s="39">
        <v>497.98</v>
      </c>
      <c r="CE7" s="39">
        <v>524.22</v>
      </c>
      <c r="CF7" s="39">
        <v>376.61</v>
      </c>
      <c r="CG7" s="39">
        <v>440.03</v>
      </c>
      <c r="CH7" s="39">
        <v>304.35000000000002</v>
      </c>
      <c r="CI7" s="39">
        <v>296.3</v>
      </c>
      <c r="CJ7" s="39">
        <v>292.89999999999998</v>
      </c>
      <c r="CK7" s="39">
        <v>296.39999999999998</v>
      </c>
      <c r="CL7" s="39">
        <v>50.77</v>
      </c>
      <c r="CM7" s="39">
        <v>46.21</v>
      </c>
      <c r="CN7" s="39">
        <v>49.05</v>
      </c>
      <c r="CO7" s="39">
        <v>47.79</v>
      </c>
      <c r="CP7" s="39">
        <v>46.83</v>
      </c>
      <c r="CQ7" s="39">
        <v>57.43</v>
      </c>
      <c r="CR7" s="39">
        <v>57.29</v>
      </c>
      <c r="CS7" s="39">
        <v>55.9</v>
      </c>
      <c r="CT7" s="39">
        <v>57.3</v>
      </c>
      <c r="CU7" s="39">
        <v>56.76</v>
      </c>
      <c r="CV7" s="39">
        <v>55.95</v>
      </c>
      <c r="CW7" s="39">
        <v>67.44</v>
      </c>
      <c r="CX7" s="39">
        <v>73.989999999999995</v>
      </c>
      <c r="CY7" s="39">
        <v>69.81</v>
      </c>
      <c r="CZ7" s="39">
        <v>70.849999999999994</v>
      </c>
      <c r="DA7" s="39">
        <v>72.11</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0.08</v>
      </c>
      <c r="EH7" s="39">
        <v>0.06</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2020-02-12T02:53:05Z</cp:lastPrinted>
  <dcterms:created xsi:type="dcterms:W3CDTF">2019-12-05T04:37:41Z</dcterms:created>
  <dcterms:modified xsi:type="dcterms:W3CDTF">2020-03-02T05:39:57Z</dcterms:modified>
  <cp:category/>
</cp:coreProperties>
</file>