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5613 山ノ内町\"/>
    </mc:Choice>
  </mc:AlternateContent>
  <workbookProtection workbookAlgorithmName="SHA-512" workbookHashValue="D/WQS0KMBiuztYpAJWWvEKdpMskYFIulxeasslDz83vloooFfpeir5C0qvLXMB/VmyEos+gpM3csvwogTEs7LQ==" workbookSaltValue="1by9151yfHTpSFshadoHng=="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<sst xmlns="http://schemas.openxmlformats.org/spreadsheetml/2006/main" count="228" uniqueCount="114">
  <si>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</si>
  <si>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</si>
  <si>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</si>
  <si>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</si>
  <si>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</si>
  <si>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</si>
  <si>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</si>
  <si>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</si>
  <si>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</si>
  <si>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</si>
  <si>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</si>
  <si>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</si>
  <si>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</si>
  <si>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</si>
  <si>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</si>
  <si>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</si>
  <si>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</si>
  <si>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</si>
  <si>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</si>
  <si>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</si>
  <si>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</si>
  <si>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</si>
  <si>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</si>
  <si>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</si>
  <si>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</si>
  <si>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</si>
  <si>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</si>
  <si>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</si>
  <si>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</si>
  <si>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</si>
  <si>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</si>
  <si>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</si>
  <si>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</si>
  <si>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</si>
  <si>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</si>
  <si>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</si>
  <si>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</si>
  <si>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</si>
  <si>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</si>
  <si>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</si>
  <si>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</si>
  <si>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</si>
  <si>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</si>
  <si>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</si>
  <si>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</si>
  <si>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</si>
  <si>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</si>
  <si>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</si>
  <si>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</si>
  <si>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</si>
  <si>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</si>
  <si>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</si>
  <si>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</si>
  <si>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</si>
  <si>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</si>
  <si>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</si>
  <si>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</si>
  <si>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</si>
  <si>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</si>
  <si>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</si>
  <si>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</si>
  <si>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</si>
  <si>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</si>
  <si>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</si>
  <si>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</si>
  <si>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</si>
  <si>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</si>
  <si>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</si>
  <si>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</si>
  <si>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</si>
  <si>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</si>
  <si>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</si>
  <si>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</si>
  <si>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</si>
  <si>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</si>
  <si>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</si>
  <si>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</si>
  <si>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</si>
  <si>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</si>
  <si>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</si>
  <si>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</si>
  <si>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</si>
  <si>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</si>
  <si>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</si>
  <si>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</si>
  <si>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</si>
  <si>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</si>
  <si>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</si>
  <si>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</si>
  <si>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</si>
  <si>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</si>
  <si>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</si>
  <si>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</si>
  <si>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</si>
  <si>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</si>
  <si>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</si>
  <si>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</si>
  <si>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</si>
  <si>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山ノ内町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</si>
  <si>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</si>
  <si>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</si>
  <si>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</si>
  <si>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</si>
  <si>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</si>
  <si>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</si>
  <si>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</si>
  <si>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</si>
  <si>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</si>
  <si>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</si>
  <si>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</si>
  <si>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</si>
  <si>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平成29年度当初より下水道使用料の改定を行ったが、人口減や経済状況等により、料金収入が増加していない。一方で人件費の増加等により維持管理に係る費用が増大しており、経営は厳しさを増している。
　今後は、維持管理費の増加を抑えるため、機器能力の見直しや、高効率機器の導入を進めていく。</t>
    <rPh sb="1" eb="3">
      <t>ヘイセイ</t>
    </rPh>
    <rPh sb="5" eb="7">
      <t>ネンド</t>
    </rPh>
    <rPh sb="7" eb="9">
      <t>トウショ</t>
    </rPh>
    <rPh sb="11" eb="14">
      <t>ゲスイドウ</t>
    </rPh>
    <rPh sb="14" eb="17">
      <t>シヨウリョウ</t>
    </rPh>
    <rPh sb="18" eb="20">
      <t>カイテイ</t>
    </rPh>
    <rPh sb="21" eb="22">
      <t>オコナ</t>
    </rPh>
    <rPh sb="26" eb="29">
      <t>ジンコウゲン</t>
    </rPh>
    <rPh sb="30" eb="32">
      <t>ケイザイ</t>
    </rPh>
    <rPh sb="32" eb="34">
      <t>ジョウキョウ</t>
    </rPh>
    <rPh sb="34" eb="35">
      <t>トウ</t>
    </rPh>
    <rPh sb="39" eb="41">
      <t>リョウキン</t>
    </rPh>
    <rPh sb="41" eb="43">
      <t>シュウニュウ</t>
    </rPh>
    <rPh sb="44" eb="46">
      <t>ゾウカ</t>
    </rPh>
    <rPh sb="52" eb="54">
      <t>イッポウ</t>
    </rPh>
    <rPh sb="55" eb="58">
      <t>ジンケンヒ</t>
    </rPh>
    <rPh sb="59" eb="61">
      <t>ゾウカ</t>
    </rPh>
    <rPh sb="61" eb="62">
      <t>トウ</t>
    </rPh>
    <rPh sb="65" eb="67">
      <t>イジ</t>
    </rPh>
    <rPh sb="67" eb="69">
      <t>カンリ</t>
    </rPh>
    <rPh sb="70" eb="71">
      <t>カカ</t>
    </rPh>
    <rPh sb="72" eb="74">
      <t>ヒヨウ</t>
    </rPh>
    <rPh sb="75" eb="77">
      <t>ゾウダイ</t>
    </rPh>
    <rPh sb="82" eb="84">
      <t>ケイエイ</t>
    </rPh>
    <rPh sb="85" eb="86">
      <t>キビ</t>
    </rPh>
    <rPh sb="89" eb="90">
      <t>マ</t>
    </rPh>
    <rPh sb="97" eb="99">
      <t>コンゴ</t>
    </rPh>
    <rPh sb="101" eb="103">
      <t>イジ</t>
    </rPh>
    <rPh sb="103" eb="106">
      <t>カンリヒ</t>
    </rPh>
    <rPh sb="107" eb="109">
      <t>ゾウカ</t>
    </rPh>
    <rPh sb="110" eb="111">
      <t>オサ</t>
    </rPh>
    <rPh sb="116" eb="118">
      <t>キキ</t>
    </rPh>
    <rPh sb="118" eb="120">
      <t>ノウリョク</t>
    </rPh>
    <rPh sb="121" eb="123">
      <t>ミナオ</t>
    </rPh>
    <rPh sb="126" eb="129">
      <t>コウコウリツ</t>
    </rPh>
    <rPh sb="129" eb="131">
      <t>キキ</t>
    </rPh>
    <rPh sb="132" eb="134">
      <t>ドウニュウ</t>
    </rPh>
    <rPh sb="135" eb="136">
      <t>スス</t>
    </rPh>
    <phoneticPr fontId="4"/>
  </si>
  <si>
    <t>　管渠の老朽化については、その多くが塩ビ管であることと、地形的な要因で汚水が滞留する箇所がないため、定期的な点検でも腐食等の問題はほとんど生じていないが、定期的に点検を進めていく。　
　処理場においては、機械設備、電気設備において老朽化が進んでいたり、部品等の供給中止となり修繕が行えない機器もあるため、長寿命化事業に着手する予定である。</t>
    <rPh sb="1" eb="3">
      <t>カンキョ</t>
    </rPh>
    <rPh sb="4" eb="7">
      <t>ロウキュウカ</t>
    </rPh>
    <rPh sb="15" eb="16">
      <t>オオ</t>
    </rPh>
    <rPh sb="18" eb="19">
      <t>エン</t>
    </rPh>
    <rPh sb="20" eb="21">
      <t>カン</t>
    </rPh>
    <rPh sb="28" eb="31">
      <t>チケイテキ</t>
    </rPh>
    <rPh sb="32" eb="34">
      <t>ヨウイン</t>
    </rPh>
    <rPh sb="35" eb="37">
      <t>オスイ</t>
    </rPh>
    <rPh sb="38" eb="40">
      <t>タイリュウ</t>
    </rPh>
    <rPh sb="42" eb="44">
      <t>カショ</t>
    </rPh>
    <rPh sb="50" eb="53">
      <t>テイキテキ</t>
    </rPh>
    <rPh sb="54" eb="56">
      <t>テンケン</t>
    </rPh>
    <rPh sb="58" eb="60">
      <t>フショク</t>
    </rPh>
    <rPh sb="60" eb="61">
      <t>トウ</t>
    </rPh>
    <rPh sb="62" eb="64">
      <t>モンダイ</t>
    </rPh>
    <rPh sb="69" eb="70">
      <t>ショウ</t>
    </rPh>
    <rPh sb="77" eb="80">
      <t>テイキテキ</t>
    </rPh>
    <rPh sb="81" eb="83">
      <t>テンケン</t>
    </rPh>
    <rPh sb="84" eb="85">
      <t>スス</t>
    </rPh>
    <rPh sb="93" eb="96">
      <t>ショリジョウ</t>
    </rPh>
    <rPh sb="102" eb="104">
      <t>キカイ</t>
    </rPh>
    <rPh sb="104" eb="106">
      <t>セツビ</t>
    </rPh>
    <rPh sb="107" eb="109">
      <t>デンキ</t>
    </rPh>
    <rPh sb="109" eb="111">
      <t>セツビ</t>
    </rPh>
    <rPh sb="115" eb="118">
      <t>ロウキュウカ</t>
    </rPh>
    <rPh sb="119" eb="120">
      <t>スス</t>
    </rPh>
    <rPh sb="126" eb="128">
      <t>ブヒン</t>
    </rPh>
    <rPh sb="128" eb="129">
      <t>トウ</t>
    </rPh>
    <rPh sb="130" eb="132">
      <t>キョウキュウ</t>
    </rPh>
    <rPh sb="132" eb="134">
      <t>チュウシ</t>
    </rPh>
    <rPh sb="137" eb="139">
      <t>シュウゼン</t>
    </rPh>
    <rPh sb="140" eb="141">
      <t>オコナ</t>
    </rPh>
    <rPh sb="144" eb="146">
      <t>キキ</t>
    </rPh>
    <rPh sb="152" eb="153">
      <t>チョウ</t>
    </rPh>
    <rPh sb="153" eb="156">
      <t>ジュミョウカ</t>
    </rPh>
    <rPh sb="156" eb="158">
      <t>ジギョウ</t>
    </rPh>
    <rPh sb="159" eb="161">
      <t>チャクシュ</t>
    </rPh>
    <rPh sb="163" eb="165">
      <t>ヨテイ</t>
    </rPh>
    <phoneticPr fontId="4"/>
  </si>
  <si>
    <t>　過年度分の料金収入に大口があったため、料金収入全体は増えたが、人件費、機器修繕費や電気料の上昇により、収益的収支比率が下がった。
　人口減等により、有収水量が減少したため、汚水処理原価が上昇した。汚水処理原価が上昇した。また、公営企業化に係る起債の借り入れ以外に新たな借り入れがなく償還が進んだため、償還残高は減少した。
　公営企業会計化のための新たな起債の借入があったが、過年度分の料金収入により、企業債残高対事業規模比率は減少した。
　経費回収率については、使用料収入は増えたものの、修繕費と動力費の増加により昨年度よりわずかであるが減少した。これまでも計画的に修繕を行ってきたが、部品等の製造打ち切りにより、更新が必要な機器が増えるため、経費回収率はほぼ横ばいで推移すると考えられる。
　施設利用率については、人口減少による有収水量の減少が続くと考えられるため、施設利用率は下がっていくと考えている。
　水洗化率については90％を超えており、これ以上水洗化率は上がることはないため、ほぼ横ばいの状況が続くと予想している。</t>
    <rPh sb="1" eb="4">
      <t>カネンド</t>
    </rPh>
    <rPh sb="4" eb="5">
      <t>ブン</t>
    </rPh>
    <rPh sb="6" eb="8">
      <t>リョウキン</t>
    </rPh>
    <rPh sb="8" eb="10">
      <t>シュウニュウ</t>
    </rPh>
    <rPh sb="11" eb="13">
      <t>オオグチ</t>
    </rPh>
    <rPh sb="20" eb="22">
      <t>リョウキン</t>
    </rPh>
    <rPh sb="22" eb="24">
      <t>シュウニュウ</t>
    </rPh>
    <rPh sb="24" eb="26">
      <t>ゼンタイ</t>
    </rPh>
    <rPh sb="27" eb="28">
      <t>フ</t>
    </rPh>
    <rPh sb="32" eb="35">
      <t>ジンケンヒ</t>
    </rPh>
    <rPh sb="36" eb="38">
      <t>キキ</t>
    </rPh>
    <rPh sb="38" eb="41">
      <t>シュウゼンヒ</t>
    </rPh>
    <rPh sb="42" eb="44">
      <t>デンキ</t>
    </rPh>
    <rPh sb="44" eb="45">
      <t>リョウ</t>
    </rPh>
    <rPh sb="46" eb="48">
      <t>ジョウショウ</t>
    </rPh>
    <rPh sb="52" eb="55">
      <t>シュウエキテキ</t>
    </rPh>
    <rPh sb="55" eb="57">
      <t>シュウシ</t>
    </rPh>
    <rPh sb="57" eb="59">
      <t>ヒリツ</t>
    </rPh>
    <rPh sb="60" eb="61">
      <t>サ</t>
    </rPh>
    <rPh sb="67" eb="70">
      <t>ジンコウゲン</t>
    </rPh>
    <rPh sb="70" eb="71">
      <t>トウ</t>
    </rPh>
    <rPh sb="75" eb="77">
      <t>ユウシュウ</t>
    </rPh>
    <rPh sb="77" eb="79">
      <t>スイリョウ</t>
    </rPh>
    <rPh sb="80" eb="82">
      <t>ゲンショウ</t>
    </rPh>
    <rPh sb="87" eb="89">
      <t>オスイ</t>
    </rPh>
    <rPh sb="89" eb="91">
      <t>ショリ</t>
    </rPh>
    <rPh sb="91" eb="93">
      <t>ゲンカ</t>
    </rPh>
    <rPh sb="94" eb="96">
      <t>ジョウショウ</t>
    </rPh>
    <rPh sb="99" eb="101">
      <t>オスイ</t>
    </rPh>
    <rPh sb="101" eb="103">
      <t>ショリ</t>
    </rPh>
    <rPh sb="103" eb="105">
      <t>ゲンカ</t>
    </rPh>
    <rPh sb="106" eb="108">
      <t>ジョウショウ</t>
    </rPh>
    <rPh sb="114" eb="116">
      <t>コウエイ</t>
    </rPh>
    <rPh sb="116" eb="119">
      <t>キギョウカ</t>
    </rPh>
    <rPh sb="120" eb="121">
      <t>カカ</t>
    </rPh>
    <rPh sb="122" eb="124">
      <t>キサイ</t>
    </rPh>
    <rPh sb="125" eb="126">
      <t>カ</t>
    </rPh>
    <rPh sb="127" eb="128">
      <t>イ</t>
    </rPh>
    <rPh sb="129" eb="131">
      <t>イガイ</t>
    </rPh>
    <rPh sb="132" eb="133">
      <t>アラ</t>
    </rPh>
    <rPh sb="135" eb="136">
      <t>カ</t>
    </rPh>
    <rPh sb="137" eb="138">
      <t>イ</t>
    </rPh>
    <rPh sb="142" eb="144">
      <t>ショウカン</t>
    </rPh>
    <rPh sb="145" eb="146">
      <t>スス</t>
    </rPh>
    <rPh sb="151" eb="153">
      <t>ショウカン</t>
    </rPh>
    <rPh sb="153" eb="155">
      <t>ザンダカ</t>
    </rPh>
    <rPh sb="156" eb="158">
      <t>ゲンショウ</t>
    </rPh>
    <rPh sb="163" eb="165">
      <t>コウエイ</t>
    </rPh>
    <rPh sb="165" eb="167">
      <t>キギョウ</t>
    </rPh>
    <rPh sb="167" eb="169">
      <t>カイケイ</t>
    </rPh>
    <rPh sb="169" eb="170">
      <t>カ</t>
    </rPh>
    <rPh sb="174" eb="175">
      <t>アラ</t>
    </rPh>
    <rPh sb="177" eb="179">
      <t>キサイ</t>
    </rPh>
    <rPh sb="180" eb="182">
      <t>カリイレ</t>
    </rPh>
    <rPh sb="188" eb="191">
      <t>カネンド</t>
    </rPh>
    <rPh sb="191" eb="192">
      <t>ブン</t>
    </rPh>
    <rPh sb="193" eb="195">
      <t>リョウキン</t>
    </rPh>
    <rPh sb="195" eb="197">
      <t>シュウニュウ</t>
    </rPh>
    <rPh sb="201" eb="203">
      <t>キギョウ</t>
    </rPh>
    <rPh sb="203" eb="204">
      <t>サイ</t>
    </rPh>
    <rPh sb="204" eb="206">
      <t>ザンダカ</t>
    </rPh>
    <rPh sb="206" eb="207">
      <t>タイ</t>
    </rPh>
    <rPh sb="207" eb="209">
      <t>ジギョウ</t>
    </rPh>
    <rPh sb="209" eb="211">
      <t>キボ</t>
    </rPh>
    <rPh sb="211" eb="213">
      <t>ヒリツ</t>
    </rPh>
    <rPh sb="214" eb="216">
      <t>ゲンショウ</t>
    </rPh>
    <rPh sb="221" eb="223">
      <t>ケイヒ</t>
    </rPh>
    <rPh sb="223" eb="225">
      <t>カイシュウ</t>
    </rPh>
    <rPh sb="225" eb="226">
      <t>リツ</t>
    </rPh>
    <rPh sb="232" eb="235">
      <t>シヨウリョウ</t>
    </rPh>
    <rPh sb="235" eb="237">
      <t>シュウニュウ</t>
    </rPh>
    <rPh sb="238" eb="239">
      <t>フ</t>
    </rPh>
    <rPh sb="245" eb="248">
      <t>シュウゼンヒ</t>
    </rPh>
    <rPh sb="249" eb="251">
      <t>ドウリョク</t>
    </rPh>
    <rPh sb="251" eb="252">
      <t>ヒ</t>
    </rPh>
    <rPh sb="253" eb="255">
      <t>ゾウカ</t>
    </rPh>
    <rPh sb="258" eb="261">
      <t>サクネンド</t>
    </rPh>
    <rPh sb="270" eb="272">
      <t>ゲンショウ</t>
    </rPh>
    <rPh sb="280" eb="283">
      <t>ケイカクテキ</t>
    </rPh>
    <rPh sb="284" eb="286">
      <t>シュウゼン</t>
    </rPh>
    <rPh sb="287" eb="288">
      <t>オコナ</t>
    </rPh>
    <rPh sb="294" eb="296">
      <t>ブヒン</t>
    </rPh>
    <rPh sb="296" eb="297">
      <t>トウ</t>
    </rPh>
    <rPh sb="298" eb="300">
      <t>セイゾウ</t>
    </rPh>
    <rPh sb="300" eb="301">
      <t>ウ</t>
    </rPh>
    <rPh sb="302" eb="303">
      <t>キ</t>
    </rPh>
    <rPh sb="308" eb="310">
      <t>コウシン</t>
    </rPh>
    <rPh sb="311" eb="313">
      <t>ヒツヨウ</t>
    </rPh>
    <rPh sb="314" eb="316">
      <t>キキ</t>
    </rPh>
    <rPh sb="317" eb="318">
      <t>フ</t>
    </rPh>
    <rPh sb="323" eb="325">
      <t>ケイヒ</t>
    </rPh>
    <rPh sb="325" eb="327">
      <t>カイシュウ</t>
    </rPh>
    <rPh sb="327" eb="328">
      <t>リツ</t>
    </rPh>
    <rPh sb="331" eb="332">
      <t>ヨコ</t>
    </rPh>
    <rPh sb="335" eb="337">
      <t>スイイ</t>
    </rPh>
    <rPh sb="340" eb="341">
      <t>カンガ</t>
    </rPh>
    <rPh sb="348" eb="350">
      <t>シセツ</t>
    </rPh>
    <rPh sb="350" eb="352">
      <t>リヨウ</t>
    </rPh>
    <rPh sb="352" eb="353">
      <t>リツ</t>
    </rPh>
    <rPh sb="359" eb="361">
      <t>ジンコウ</t>
    </rPh>
    <rPh sb="361" eb="363">
      <t>ゲンショウ</t>
    </rPh>
    <rPh sb="366" eb="368">
      <t>ユウシュウ</t>
    </rPh>
    <rPh sb="368" eb="370">
      <t>スイリョウ</t>
    </rPh>
    <rPh sb="371" eb="373">
      <t>ゲンショウ</t>
    </rPh>
    <rPh sb="374" eb="375">
      <t>ツヅ</t>
    </rPh>
    <rPh sb="377" eb="378">
      <t>カンガ</t>
    </rPh>
    <rPh sb="385" eb="387">
      <t>シセツ</t>
    </rPh>
    <rPh sb="387" eb="389">
      <t>リヨウ</t>
    </rPh>
    <rPh sb="389" eb="390">
      <t>リツ</t>
    </rPh>
    <rPh sb="391" eb="392">
      <t>サ</t>
    </rPh>
    <rPh sb="398" eb="399">
      <t>カンガ</t>
    </rPh>
    <rPh sb="406" eb="409">
      <t>スイセンカ</t>
    </rPh>
    <rPh sb="409" eb="410">
      <t>リツ</t>
    </rPh>
    <rPh sb="419" eb="420">
      <t>コ</t>
    </rPh>
    <rPh sb="427" eb="429">
      <t>イジョウ</t>
    </rPh>
    <rPh sb="429" eb="432">
      <t>スイセンカ</t>
    </rPh>
    <rPh sb="432" eb="433">
      <t>リツ</t>
    </rPh>
    <rPh sb="434" eb="435">
      <t>ア</t>
    </rPh>
    <rPh sb="447" eb="448">
      <t>ヨコ</t>
    </rPh>
    <rPh sb="451" eb="453">
      <t>ジョウキョウ</t>
    </rPh>
    <rPh sb="454" eb="455">
      <t>ツヅ</t>
    </rPh>
    <rPh sb="457" eb="459">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</si>
</sst>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92-40C6-9AC0-5EE4DEB2C722}"/>
            </c:ext>
          </c:extLst>
        </c:ser>
        <c:dLbls>
          <c:showLegendKey val="0"/>
          <c:showVal val="0"/>
          <c:showCatName val="0"/>
          <c:showSerName val="0"/>
          <c:showPercent val="0"/>
          <c:showBubbleSize val="0"/>
        </c:dLbls>
        <c:gapWidth val="150"/>
        <c:axId val="202076672"/>
        <c:axId val="19682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c:v>
                </c:pt>
                <c:pt idx="3">
                  <c:v>0.15</c:v>
                </c:pt>
                <c:pt idx="4">
                  <c:v>0.16</c:v>
                </c:pt>
              </c:numCache>
            </c:numRef>
          </c:val>
          <c:smooth val="0"/>
          <c:extLst>
            <c:ext xmlns:c16="http://schemas.microsoft.com/office/drawing/2014/chart" uri="{C3380CC4-5D6E-409C-BE32-E72D297353CC}">
              <c16:uniqueId val="{00000001-FE92-40C6-9AC0-5EE4DEB2C722}"/>
            </c:ext>
          </c:extLst>
        </c:ser>
        <c:dLbls>
          <c:showLegendKey val="0"/>
          <c:showVal val="0"/>
          <c:showCatName val="0"/>
          <c:showSerName val="0"/>
          <c:showPercent val="0"/>
          <c:showBubbleSize val="0"/>
        </c:dLbls>
        <c:marker val="1"/>
        <c:smooth val="0"/>
        <c:axId val="202076672"/>
        <c:axId val="196823872"/>
      </c:lineChart>
      <c:dateAx>
        <c:axId val="202076672"/>
        <c:scaling>
          <c:orientation val="minMax"/>
        </c:scaling>
        <c:delete val="1"/>
        <c:axPos val="b"/>
        <c:numFmt formatCode="ge" sourceLinked="1"/>
        <c:majorTickMark val="none"/>
        <c:minorTickMark val="none"/>
        <c:tickLblPos val="none"/>
        <c:crossAx val="196823872"/>
        <c:crosses val="autoZero"/>
        <c:auto val="1"/>
        <c:lblOffset val="100"/>
        <c:baseTimeUnit val="years"/>
      </c:dateAx>
      <c:valAx>
        <c:axId val="1968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47.29</c:v>
                </c:pt>
                <c:pt idx="1">
                  <c:v>48.67</c:v>
                </c:pt>
                <c:pt idx="2">
                  <c:v>49.49</c:v>
                </c:pt>
                <c:pt idx="3">
                  <c:v>71.45</c:v>
                </c:pt>
                <c:pt idx="4">
                  <c:v>70.400000000000006</c:v>
                </c:pt>
              </c:numCache>
            </c:numRef>
          </c:val>
          <c:extLst>
            <c:ext xmlns:c16="http://schemas.microsoft.com/office/drawing/2014/chart" uri="{C3380CC4-5D6E-409C-BE32-E72D297353CC}">
              <c16:uniqueId val="{00000000-A36C-4E01-ACAE-49098DD804DE}"/>
            </c:ext>
          </c:extLst>
        </c:ser>
        <c:dLbls>
          <c:showLegendKey val="0"/>
          <c:showVal val="0"/>
          <c:showCatName val="0"/>
          <c:showSerName val="0"/>
          <c:showPercent val="0"/>
          <c:showBubbleSize val="0"/>
        </c:dLbls>
        <c:gapWidth val="150"/>
        <c:axId val="202130944"/>
        <c:axId val="1968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49.25</c:v>
                </c:pt>
                <c:pt idx="3">
                  <c:v>54.05</c:v>
                </c:pt>
                <c:pt idx="4">
                  <c:v>57.54</c:v>
                </c:pt>
              </c:numCache>
            </c:numRef>
          </c:val>
          <c:smooth val="0"/>
          <c:extLst>
            <c:ext xmlns:c16="http://schemas.microsoft.com/office/drawing/2014/chart" uri="{C3380CC4-5D6E-409C-BE32-E72D297353CC}">
              <c16:uniqueId val="{00000001-A36C-4E01-ACAE-49098DD804DE}"/>
            </c:ext>
          </c:extLst>
        </c:ser>
        <c:dLbls>
          <c:showLegendKey val="0"/>
          <c:showVal val="0"/>
          <c:showCatName val="0"/>
          <c:showSerName val="0"/>
          <c:showPercent val="0"/>
          <c:showBubbleSize val="0"/>
        </c:dLbls>
        <c:marker val="1"/>
        <c:smooth val="0"/>
        <c:axId val="202130944"/>
        <c:axId val="196865984"/>
      </c:lineChart>
      <c:dateAx>
        <c:axId val="202130944"/>
        <c:scaling>
          <c:orientation val="minMax"/>
        </c:scaling>
        <c:delete val="1"/>
        <c:axPos val="b"/>
        <c:numFmt formatCode="ge" sourceLinked="1"/>
        <c:majorTickMark val="none"/>
        <c:minorTickMark val="none"/>
        <c:tickLblPos val="none"/>
        <c:crossAx val="196865984"/>
        <c:crosses val="autoZero"/>
        <c:auto val="1"/>
        <c:lblOffset val="100"/>
        <c:baseTimeUnit val="years"/>
      </c:dateAx>
      <c:valAx>
        <c:axId val="1968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94.62</c:v>
                </c:pt>
                <c:pt idx="1">
                  <c:v>95.22</c:v>
                </c:pt>
                <c:pt idx="2">
                  <c:v>95.43</c:v>
                </c:pt>
                <c:pt idx="3">
                  <c:v>95.56</c:v>
                </c:pt>
                <c:pt idx="4">
                  <c:v>95.51</c:v>
                </c:pt>
              </c:numCache>
            </c:numRef>
          </c:val>
          <c:extLst>
            <c:ext xmlns:c16="http://schemas.microsoft.com/office/drawing/2014/chart" uri="{C3380CC4-5D6E-409C-BE32-E72D297353CC}">
              <c16:uniqueId val="{00000000-8A4C-4A90-A0B8-233D7109E038}"/>
            </c:ext>
          </c:extLst>
        </c:ser>
        <c:dLbls>
          <c:showLegendKey val="0"/>
          <c:showVal val="0"/>
          <c:showCatName val="0"/>
          <c:showSerName val="0"/>
          <c:showPercent val="0"/>
          <c:showBubbleSize val="0"/>
        </c:dLbls>
        <c:gapWidth val="150"/>
        <c:axId val="202132992"/>
        <c:axId val="19686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84.12</c:v>
                </c:pt>
                <c:pt idx="3">
                  <c:v>92.88</c:v>
                </c:pt>
                <c:pt idx="4">
                  <c:v>92.87</c:v>
                </c:pt>
              </c:numCache>
            </c:numRef>
          </c:val>
          <c:smooth val="0"/>
          <c:extLst>
            <c:ext xmlns:c16="http://schemas.microsoft.com/office/drawing/2014/chart" uri="{C3380CC4-5D6E-409C-BE32-E72D297353CC}">
              <c16:uniqueId val="{00000001-8A4C-4A90-A0B8-233D7109E038}"/>
            </c:ext>
          </c:extLst>
        </c:ser>
        <c:dLbls>
          <c:showLegendKey val="0"/>
          <c:showVal val="0"/>
          <c:showCatName val="0"/>
          <c:showSerName val="0"/>
          <c:showPercent val="0"/>
          <c:showBubbleSize val="0"/>
        </c:dLbls>
        <c:marker val="1"/>
        <c:smooth val="0"/>
        <c:axId val="202132992"/>
        <c:axId val="196867712"/>
      </c:lineChart>
      <c:dateAx>
        <c:axId val="202132992"/>
        <c:scaling>
          <c:orientation val="minMax"/>
        </c:scaling>
        <c:delete val="1"/>
        <c:axPos val="b"/>
        <c:numFmt formatCode="ge" sourceLinked="1"/>
        <c:majorTickMark val="none"/>
        <c:minorTickMark val="none"/>
        <c:tickLblPos val="none"/>
        <c:crossAx val="196867712"/>
        <c:crosses val="autoZero"/>
        <c:auto val="1"/>
        <c:lblOffset val="100"/>
        <c:baseTimeUnit val="years"/>
      </c:dateAx>
      <c:valAx>
        <c:axId val="1968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98.63</c:v>
                </c:pt>
                <c:pt idx="1">
                  <c:v>99.47</c:v>
                </c:pt>
                <c:pt idx="2">
                  <c:v>99.81</c:v>
                </c:pt>
                <c:pt idx="3">
                  <c:v>101.65</c:v>
                </c:pt>
                <c:pt idx="4">
                  <c:v>99.65</c:v>
                </c:pt>
              </c:numCache>
            </c:numRef>
          </c:val>
          <c:extLst>
            <c:ext xmlns:c16="http://schemas.microsoft.com/office/drawing/2014/chart" uri="{C3380CC4-5D6E-409C-BE32-E72D297353CC}">
              <c16:uniqueId val="{00000000-A9B9-4AE7-9B5A-A76C7D4A3C13}"/>
            </c:ext>
          </c:extLst>
        </c:ser>
        <c:dLbls>
          <c:showLegendKey val="0"/>
          <c:showVal val="0"/>
          <c:showCatName val="0"/>
          <c:showSerName val="0"/>
          <c:showPercent val="0"/>
          <c:showBubbleSize val="0"/>
        </c:dLbls>
        <c:gapWidth val="150"/>
        <c:axId val="202079232"/>
        <c:axId val="19682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B9-4AE7-9B5A-A76C7D4A3C13}"/>
            </c:ext>
          </c:extLst>
        </c:ser>
        <c:dLbls>
          <c:showLegendKey val="0"/>
          <c:showVal val="0"/>
          <c:showCatName val="0"/>
          <c:showSerName val="0"/>
          <c:showPercent val="0"/>
          <c:showBubbleSize val="0"/>
        </c:dLbls>
        <c:marker val="1"/>
        <c:smooth val="0"/>
        <c:axId val="202079232"/>
        <c:axId val="196825600"/>
      </c:lineChart>
      <c:dateAx>
        <c:axId val="202079232"/>
        <c:scaling>
          <c:orientation val="minMax"/>
        </c:scaling>
        <c:delete val="1"/>
        <c:axPos val="b"/>
        <c:numFmt formatCode="ge" sourceLinked="1"/>
        <c:majorTickMark val="none"/>
        <c:minorTickMark val="none"/>
        <c:tickLblPos val="none"/>
        <c:crossAx val="196825600"/>
        <c:crosses val="autoZero"/>
        <c:auto val="1"/>
        <c:lblOffset val="100"/>
        <c:baseTimeUnit val="years"/>
      </c:dateAx>
      <c:valAx>
        <c:axId val="1968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EE-49AE-B95D-B8869568124F}"/>
            </c:ext>
          </c:extLst>
        </c:ser>
        <c:dLbls>
          <c:showLegendKey val="0"/>
          <c:showVal val="0"/>
          <c:showCatName val="0"/>
          <c:showSerName val="0"/>
          <c:showPercent val="0"/>
          <c:showBubbleSize val="0"/>
        </c:dLbls>
        <c:gapWidth val="150"/>
        <c:axId val="202143744"/>
        <c:axId val="1968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EE-49AE-B95D-B8869568124F}"/>
            </c:ext>
          </c:extLst>
        </c:ser>
        <c:dLbls>
          <c:showLegendKey val="0"/>
          <c:showVal val="0"/>
          <c:showCatName val="0"/>
          <c:showSerName val="0"/>
          <c:showPercent val="0"/>
          <c:showBubbleSize val="0"/>
        </c:dLbls>
        <c:marker val="1"/>
        <c:smooth val="0"/>
        <c:axId val="202143744"/>
        <c:axId val="196827328"/>
      </c:lineChart>
      <c:dateAx>
        <c:axId val="202143744"/>
        <c:scaling>
          <c:orientation val="minMax"/>
        </c:scaling>
        <c:delete val="1"/>
        <c:axPos val="b"/>
        <c:numFmt formatCode="ge" sourceLinked="1"/>
        <c:majorTickMark val="none"/>
        <c:minorTickMark val="none"/>
        <c:tickLblPos val="none"/>
        <c:crossAx val="196827328"/>
        <c:crosses val="autoZero"/>
        <c:auto val="1"/>
        <c:lblOffset val="100"/>
        <c:baseTimeUnit val="years"/>
      </c:dateAx>
      <c:valAx>
        <c:axId val="1968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50-4543-81FB-951D234F8126}"/>
            </c:ext>
          </c:extLst>
        </c:ser>
        <c:dLbls>
          <c:showLegendKey val="0"/>
          <c:showVal val="0"/>
          <c:showCatName val="0"/>
          <c:showSerName val="0"/>
          <c:showPercent val="0"/>
          <c:showBubbleSize val="0"/>
        </c:dLbls>
        <c:gapWidth val="150"/>
        <c:axId val="147996672"/>
        <c:axId val="1968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50-4543-81FB-951D234F8126}"/>
            </c:ext>
          </c:extLst>
        </c:ser>
        <c:dLbls>
          <c:showLegendKey val="0"/>
          <c:showVal val="0"/>
          <c:showCatName val="0"/>
          <c:showSerName val="0"/>
          <c:showPercent val="0"/>
          <c:showBubbleSize val="0"/>
        </c:dLbls>
        <c:marker val="1"/>
        <c:smooth val="0"/>
        <c:axId val="147996672"/>
        <c:axId val="196853760"/>
      </c:lineChart>
      <c:dateAx>
        <c:axId val="147996672"/>
        <c:scaling>
          <c:orientation val="minMax"/>
        </c:scaling>
        <c:delete val="1"/>
        <c:axPos val="b"/>
        <c:numFmt formatCode="ge" sourceLinked="1"/>
        <c:majorTickMark val="none"/>
        <c:minorTickMark val="none"/>
        <c:tickLblPos val="none"/>
        <c:crossAx val="196853760"/>
        <c:crosses val="autoZero"/>
        <c:auto val="1"/>
        <c:lblOffset val="100"/>
        <c:baseTimeUnit val="years"/>
      </c:dateAx>
      <c:valAx>
        <c:axId val="1968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57-46EC-A4A3-DDDA7981ACE7}"/>
            </c:ext>
          </c:extLst>
        </c:ser>
        <c:dLbls>
          <c:showLegendKey val="0"/>
          <c:showVal val="0"/>
          <c:showCatName val="0"/>
          <c:showSerName val="0"/>
          <c:showPercent val="0"/>
          <c:showBubbleSize val="0"/>
        </c:dLbls>
        <c:gapWidth val="150"/>
        <c:axId val="148000256"/>
        <c:axId val="1968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57-46EC-A4A3-DDDA7981ACE7}"/>
            </c:ext>
          </c:extLst>
        </c:ser>
        <c:dLbls>
          <c:showLegendKey val="0"/>
          <c:showVal val="0"/>
          <c:showCatName val="0"/>
          <c:showSerName val="0"/>
          <c:showPercent val="0"/>
          <c:showBubbleSize val="0"/>
        </c:dLbls>
        <c:marker val="1"/>
        <c:smooth val="0"/>
        <c:axId val="148000256"/>
        <c:axId val="196855488"/>
      </c:lineChart>
      <c:dateAx>
        <c:axId val="148000256"/>
        <c:scaling>
          <c:orientation val="minMax"/>
        </c:scaling>
        <c:delete val="1"/>
        <c:axPos val="b"/>
        <c:numFmt formatCode="ge" sourceLinked="1"/>
        <c:majorTickMark val="none"/>
        <c:minorTickMark val="none"/>
        <c:tickLblPos val="none"/>
        <c:crossAx val="196855488"/>
        <c:crosses val="autoZero"/>
        <c:auto val="1"/>
        <c:lblOffset val="100"/>
        <c:baseTimeUnit val="years"/>
      </c:dateAx>
      <c:valAx>
        <c:axId val="1968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36-423E-BCBD-16BA73AD13E8}"/>
            </c:ext>
          </c:extLst>
        </c:ser>
        <c:dLbls>
          <c:showLegendKey val="0"/>
          <c:showVal val="0"/>
          <c:showCatName val="0"/>
          <c:showSerName val="0"/>
          <c:showPercent val="0"/>
          <c:showBubbleSize val="0"/>
        </c:dLbls>
        <c:gapWidth val="150"/>
        <c:axId val="197207552"/>
        <c:axId val="1968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36-423E-BCBD-16BA73AD13E8}"/>
            </c:ext>
          </c:extLst>
        </c:ser>
        <c:dLbls>
          <c:showLegendKey val="0"/>
          <c:showVal val="0"/>
          <c:showCatName val="0"/>
          <c:showSerName val="0"/>
          <c:showPercent val="0"/>
          <c:showBubbleSize val="0"/>
        </c:dLbls>
        <c:marker val="1"/>
        <c:smooth val="0"/>
        <c:axId val="197207552"/>
        <c:axId val="196857216"/>
      </c:lineChart>
      <c:dateAx>
        <c:axId val="197207552"/>
        <c:scaling>
          <c:orientation val="minMax"/>
        </c:scaling>
        <c:delete val="1"/>
        <c:axPos val="b"/>
        <c:numFmt formatCode="ge" sourceLinked="1"/>
        <c:majorTickMark val="none"/>
        <c:minorTickMark val="none"/>
        <c:tickLblPos val="none"/>
        <c:crossAx val="196857216"/>
        <c:crosses val="autoZero"/>
        <c:auto val="1"/>
        <c:lblOffset val="100"/>
        <c:baseTimeUnit val="years"/>
      </c:dateAx>
      <c:valAx>
        <c:axId val="1968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284.76</c:v>
                </c:pt>
                <c:pt idx="1">
                  <c:v>200.14</c:v>
                </c:pt>
                <c:pt idx="2">
                  <c:v>233.87</c:v>
                </c:pt>
                <c:pt idx="3">
                  <c:v>257.97000000000003</c:v>
                </c:pt>
                <c:pt idx="4">
                  <c:v>203.74</c:v>
                </c:pt>
              </c:numCache>
            </c:numRef>
          </c:val>
          <c:extLst>
            <c:ext xmlns:c16="http://schemas.microsoft.com/office/drawing/2014/chart" uri="{C3380CC4-5D6E-409C-BE32-E72D297353CC}">
              <c16:uniqueId val="{00000000-9B84-45B2-9457-2010A25178CF}"/>
            </c:ext>
          </c:extLst>
        </c:ser>
        <c:dLbls>
          <c:showLegendKey val="0"/>
          <c:showVal val="0"/>
          <c:showCatName val="0"/>
          <c:showSerName val="0"/>
          <c:showPercent val="0"/>
          <c:showBubbleSize val="0"/>
        </c:dLbls>
        <c:gapWidth val="150"/>
        <c:axId val="197209600"/>
        <c:axId val="19685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1047.6500000000001</c:v>
                </c:pt>
                <c:pt idx="3">
                  <c:v>798.84</c:v>
                </c:pt>
                <c:pt idx="4">
                  <c:v>692.13</c:v>
                </c:pt>
              </c:numCache>
            </c:numRef>
          </c:val>
          <c:smooth val="0"/>
          <c:extLst>
            <c:ext xmlns:c16="http://schemas.microsoft.com/office/drawing/2014/chart" uri="{C3380CC4-5D6E-409C-BE32-E72D297353CC}">
              <c16:uniqueId val="{00000001-9B84-45B2-9457-2010A25178CF}"/>
            </c:ext>
          </c:extLst>
        </c:ser>
        <c:dLbls>
          <c:showLegendKey val="0"/>
          <c:showVal val="0"/>
          <c:showCatName val="0"/>
          <c:showSerName val="0"/>
          <c:showPercent val="0"/>
          <c:showBubbleSize val="0"/>
        </c:dLbls>
        <c:marker val="1"/>
        <c:smooth val="0"/>
        <c:axId val="197209600"/>
        <c:axId val="196858944"/>
      </c:lineChart>
      <c:dateAx>
        <c:axId val="197209600"/>
        <c:scaling>
          <c:orientation val="minMax"/>
        </c:scaling>
        <c:delete val="1"/>
        <c:axPos val="b"/>
        <c:numFmt formatCode="ge" sourceLinked="1"/>
        <c:majorTickMark val="none"/>
        <c:minorTickMark val="none"/>
        <c:tickLblPos val="none"/>
        <c:crossAx val="196858944"/>
        <c:crosses val="autoZero"/>
        <c:auto val="1"/>
        <c:lblOffset val="100"/>
        <c:baseTimeUnit val="years"/>
      </c:dateAx>
      <c:valAx>
        <c:axId val="1968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100.15</c:v>
                </c:pt>
                <c:pt idx="1">
                  <c:v>102.8</c:v>
                </c:pt>
                <c:pt idx="2">
                  <c:v>105.13</c:v>
                </c:pt>
                <c:pt idx="3">
                  <c:v>99.98</c:v>
                </c:pt>
                <c:pt idx="4">
                  <c:v>98.65</c:v>
                </c:pt>
              </c:numCache>
            </c:numRef>
          </c:val>
          <c:extLst>
            <c:ext xmlns:c16="http://schemas.microsoft.com/office/drawing/2014/chart" uri="{C3380CC4-5D6E-409C-BE32-E72D297353CC}">
              <c16:uniqueId val="{00000000-6478-42A5-BFBE-B58FA318502E}"/>
            </c:ext>
          </c:extLst>
        </c:ser>
        <c:dLbls>
          <c:showLegendKey val="0"/>
          <c:showVal val="0"/>
          <c:showCatName val="0"/>
          <c:showSerName val="0"/>
          <c:showPercent val="0"/>
          <c:showBubbleSize val="0"/>
        </c:dLbls>
        <c:gapWidth val="150"/>
        <c:axId val="198067712"/>
        <c:axId val="19686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74.040000000000006</c:v>
                </c:pt>
                <c:pt idx="3">
                  <c:v>86.85</c:v>
                </c:pt>
                <c:pt idx="4">
                  <c:v>88.98</c:v>
                </c:pt>
              </c:numCache>
            </c:numRef>
          </c:val>
          <c:smooth val="0"/>
          <c:extLst>
            <c:ext xmlns:c16="http://schemas.microsoft.com/office/drawing/2014/chart" uri="{C3380CC4-5D6E-409C-BE32-E72D297353CC}">
              <c16:uniqueId val="{00000001-6478-42A5-BFBE-B58FA318502E}"/>
            </c:ext>
          </c:extLst>
        </c:ser>
        <c:dLbls>
          <c:showLegendKey val="0"/>
          <c:showVal val="0"/>
          <c:showCatName val="0"/>
          <c:showSerName val="0"/>
          <c:showPercent val="0"/>
          <c:showBubbleSize val="0"/>
        </c:dLbls>
        <c:marker val="1"/>
        <c:smooth val="0"/>
        <c:axId val="198067712"/>
        <c:axId val="196860672"/>
      </c:lineChart>
      <c:dateAx>
        <c:axId val="198067712"/>
        <c:scaling>
          <c:orientation val="minMax"/>
        </c:scaling>
        <c:delete val="1"/>
        <c:axPos val="b"/>
        <c:numFmt formatCode="ge" sourceLinked="1"/>
        <c:majorTickMark val="none"/>
        <c:minorTickMark val="none"/>
        <c:tickLblPos val="none"/>
        <c:crossAx val="196860672"/>
        <c:crosses val="autoZero"/>
        <c:auto val="1"/>
        <c:lblOffset val="100"/>
        <c:baseTimeUnit val="years"/>
      </c:dateAx>
      <c:valAx>
        <c:axId val="1968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200.47</c:v>
                </c:pt>
                <c:pt idx="1">
                  <c:v>191.75</c:v>
                </c:pt>
                <c:pt idx="2">
                  <c:v>184</c:v>
                </c:pt>
                <c:pt idx="3">
                  <c:v>201.8</c:v>
                </c:pt>
                <c:pt idx="4">
                  <c:v>215.51</c:v>
                </c:pt>
              </c:numCache>
            </c:numRef>
          </c:val>
          <c:extLst>
            <c:ext xmlns:c16="http://schemas.microsoft.com/office/drawing/2014/chart" uri="{C3380CC4-5D6E-409C-BE32-E72D297353CC}">
              <c16:uniqueId val="{00000000-E99D-4AA7-A195-C0D882C7706D}"/>
            </c:ext>
          </c:extLst>
        </c:ser>
        <c:dLbls>
          <c:showLegendKey val="0"/>
          <c:showVal val="0"/>
          <c:showCatName val="0"/>
          <c:showSerName val="0"/>
          <c:showPercent val="0"/>
          <c:showBubbleSize val="0"/>
        </c:dLbls>
        <c:gapWidth val="150"/>
        <c:axId val="198069760"/>
        <c:axId val="19686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235.61</c:v>
                </c:pt>
                <c:pt idx="3">
                  <c:v>177.15</c:v>
                </c:pt>
                <c:pt idx="4">
                  <c:v>175.05</c:v>
                </c:pt>
              </c:numCache>
            </c:numRef>
          </c:val>
          <c:smooth val="0"/>
          <c:extLst>
            <c:ext xmlns:c16="http://schemas.microsoft.com/office/drawing/2014/chart" uri="{C3380CC4-5D6E-409C-BE32-E72D297353CC}">
              <c16:uniqueId val="{00000001-E99D-4AA7-A195-C0D882C7706D}"/>
            </c:ext>
          </c:extLst>
        </c:ser>
        <c:dLbls>
          <c:showLegendKey val="0"/>
          <c:showVal val="0"/>
          <c:showCatName val="0"/>
          <c:showSerName val="0"/>
          <c:showPercent val="0"/>
          <c:showBubbleSize val="0"/>
        </c:dLbls>
        <c:marker val="1"/>
        <c:smooth val="0"/>
        <c:axId val="198069760"/>
        <c:axId val="196863104"/>
      </c:lineChart>
      <c:dateAx>
        <c:axId val="198069760"/>
        <c:scaling>
          <c:orientation val="minMax"/>
        </c:scaling>
        <c:delete val="1"/>
        <c:axPos val="b"/>
        <c:numFmt formatCode="ge" sourceLinked="1"/>
        <c:majorTickMark val="none"/>
        <c:minorTickMark val="none"/>
        <c:tickLblPos val="none"/>
        <c:crossAx val="196863104"/>
        <c:crosses val="autoZero"/>
        <c:auto val="1"/>
        <c:lblOffset val="100"/>
        <c:baseTimeUnit val="years"/>
      </c:dateAx>
      <c:valAx>
        <c:axId val="1968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0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山ノ内町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12516</v>
      </c>
      <c r="AM8" s="69"/>
      <c r="AN8" s="69"/>
      <c r="AO8" s="69"/>
      <c r="AP8" s="69"/>
      <c r="AQ8" s="69"/>
      <c r="AR8" s="69"/>
      <c r="AS8" s="69"/>
      <c r="AT8" s="68">
        <f>データ!T6</f>
        <v>265.89999999999998</v>
      </c>
      <c r="AU8" s="68"/>
      <c r="AV8" s="68"/>
      <c r="AW8" s="68"/>
      <c r="AX8" s="68"/>
      <c r="AY8" s="68"/>
      <c r="AZ8" s="68"/>
      <c r="BA8" s="68"/>
      <c r="BB8" s="68">
        <f>データ!U6</f>
        <v>47.07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42.92</v>
      </c>
      <c r="Q10" s="68"/>
      <c r="R10" s="68"/>
      <c r="S10" s="68"/>
      <c r="T10" s="68"/>
      <c r="U10" s="68"/>
      <c r="V10" s="68"/>
      <c r="W10" s="68">
        <f>データ!Q6</f>
        <v>71.900000000000006</v>
      </c>
      <c r="X10" s="68"/>
      <c r="Y10" s="68"/>
      <c r="Z10" s="68"/>
      <c r="AA10" s="68"/>
      <c r="AB10" s="68"/>
      <c r="AC10" s="68"/>
      <c r="AD10" s="69">
        <f>データ!R6</f>
        <v>3274</v>
      </c>
      <c r="AE10" s="69"/>
      <c r="AF10" s="69"/>
      <c r="AG10" s="69"/>
      <c r="AH10" s="69"/>
      <c r="AI10" s="69"/>
      <c r="AJ10" s="69"/>
      <c r="AK10" s="2"/>
      <c r="AL10" s="69">
        <f>データ!V6</f>
        <v>5323</v>
      </c>
      <c r="AM10" s="69"/>
      <c r="AN10" s="69"/>
      <c r="AO10" s="69"/>
      <c r="AP10" s="69"/>
      <c r="AQ10" s="69"/>
      <c r="AR10" s="69"/>
      <c r="AS10" s="69"/>
      <c r="AT10" s="68">
        <f>データ!W6</f>
        <v>2.25</v>
      </c>
      <c r="AU10" s="68"/>
      <c r="AV10" s="68"/>
      <c r="AW10" s="68"/>
      <c r="AX10" s="68"/>
      <c r="AY10" s="68"/>
      <c r="AZ10" s="68"/>
      <c r="BA10" s="68"/>
      <c r="BB10" s="68">
        <f>データ!X6</f>
        <v>2365.7800000000002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VWIFQZUWzvXL9f85yyLTs2TGyfkQ/pYrQtIn31phrOVNP+aCUPtQQkb1WdHdfEqDe+CoaIwQFZI5etEvPAfuEQ==" saltValue="i+WXLimKpxETOko7+3g5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205613</v>
      </c>
      <c r="D6" s="33">
        <f t="shared" si="3"/>
        <v>47</v>
      </c>
      <c r="E6" s="33">
        <f t="shared" si="3"/>
        <v>17</v>
      </c>
      <c r="F6" s="33">
        <f t="shared" si="3"/>
        <v>1</v>
      </c>
      <c r="G6" s="33">
        <f t="shared" si="3"/>
        <v>0</v>
      </c>
      <c r="H6" s="33" t="str">
        <f t="shared" si="3"/>
        <v>長野県　山ノ内町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42.92</v>
      </c>
      <c r="Q6" s="34">
        <f t="shared" si="3"/>
        <v>71.900000000000006</v>
      </c>
      <c r="R6" s="34">
        <f t="shared" si="3"/>
        <v>3274</v>
      </c>
      <c r="S6" s="34">
        <f t="shared" si="3"/>
        <v>12516</v>
      </c>
      <c r="T6" s="34">
        <f t="shared" si="3"/>
        <v>265.89999999999998</v>
      </c>
      <c r="U6" s="34">
        <f t="shared" si="3"/>
        <v>47.07</v>
      </c>
      <c r="V6" s="34">
        <f t="shared" si="3"/>
        <v>5323</v>
      </c>
      <c r="W6" s="34">
        <f t="shared" si="3"/>
        <v>2.25</v>
      </c>
      <c r="X6" s="34">
        <f t="shared" si="3"/>
        <v>2365.7800000000002</v>
      </c>
      <c r="Y6" s="35">
        <f>IF(Y7="",NA(),Y7)</f>
        <v>98.63</v>
      </c>
      <c r="Z6" s="35">
        <f t="shared" ref="Z6:AH6" si="4">IF(Z7="",NA(),Z7)</f>
        <v>99.47</v>
      </c>
      <c r="AA6" s="35">
        <f t="shared" si="4"/>
        <v>99.81</v>
      </c>
      <c r="AB6" s="35">
        <f t="shared" si="4"/>
        <v>101.65</v>
      </c>
      <c r="AC6" s="35">
        <f t="shared" si="4"/>
        <v>99.65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284.76</v>
      </c>
      <c r="BG6" s="35">
        <f t="shared" ref="BG6:BO6" si="7">IF(BG7="",NA(),BG7)</f>
        <v>200.14</v>
      </c>
      <c r="BH6" s="35">
        <f t="shared" si="7"/>
        <v>233.87</v>
      </c>
      <c r="BI6" s="35">
        <f t="shared" si="7"/>
        <v>257.97000000000003</v>
      </c>
      <c r="BJ6" s="35">
        <f t="shared" si="7"/>
        <v>203.74</v>
      </c>
      <c r="BK6" s="35">
        <f t="shared" si="7"/>
        <v>1136.5</v>
      </c>
      <c r="BL6" s="35">
        <f t="shared" si="7"/>
        <v>1118.56</v>
      </c>
      <c r="BM6" s="35">
        <f t="shared" si="7"/>
        <v>1047.6500000000001</v>
      </c>
      <c r="BN6" s="35">
        <f t="shared" si="7"/>
        <v>798.84</v>
      </c>
      <c r="BO6" s="35">
        <f t="shared" si="7"/>
        <v>692.13</v>
      </c>
      <c r="BP6" s="34" t="str">
        <f>IF(BP7="","",IF(BP7="-","【-】","【"&amp;SUBSTITUTE(TEXT(BP7,"#,##0.00"),"-","△")&amp;"】"))</f>
        <v>【682.78】</v>
      </c>
      <c r="BQ6" s="35">
        <f>IF(BQ7="",NA(),BQ7)</f>
        <v>100.15</v>
      </c>
      <c r="BR6" s="35">
        <f t="shared" ref="BR6:BZ6" si="8">IF(BR7="",NA(),BR7)</f>
        <v>102.8</v>
      </c>
      <c r="BS6" s="35">
        <f t="shared" si="8"/>
        <v>105.13</v>
      </c>
      <c r="BT6" s="35">
        <f t="shared" si="8"/>
        <v>99.98</v>
      </c>
      <c r="BU6" s="35">
        <f t="shared" si="8"/>
        <v>98.65</v>
      </c>
      <c r="BV6" s="35">
        <f t="shared" si="8"/>
        <v>71.650000000000006</v>
      </c>
      <c r="BW6" s="35">
        <f t="shared" si="8"/>
        <v>72.33</v>
      </c>
      <c r="BX6" s="35">
        <f t="shared" si="8"/>
        <v>74.040000000000006</v>
      </c>
      <c r="BY6" s="35">
        <f t="shared" si="8"/>
        <v>86.85</v>
      </c>
      <c r="BZ6" s="35">
        <f t="shared" si="8"/>
        <v>88.98</v>
      </c>
      <c r="CA6" s="34" t="str">
        <f>IF(CA7="","",IF(CA7="-","【-】","【"&amp;SUBSTITUTE(TEXT(CA7,"#,##0.00"),"-","△")&amp;"】"))</f>
        <v>【100.91】</v>
      </c>
      <c r="CB6" s="35">
        <f>IF(CB7="",NA(),CB7)</f>
        <v>200.47</v>
      </c>
      <c r="CC6" s="35">
        <f t="shared" ref="CC6:CK6" si="9">IF(CC7="",NA(),CC7)</f>
        <v>191.75</v>
      </c>
      <c r="CD6" s="35">
        <f t="shared" si="9"/>
        <v>184</v>
      </c>
      <c r="CE6" s="35">
        <f t="shared" si="9"/>
        <v>201.8</v>
      </c>
      <c r="CF6" s="35">
        <f t="shared" si="9"/>
        <v>215.51</v>
      </c>
      <c r="CG6" s="35">
        <f t="shared" si="9"/>
        <v>217.82</v>
      </c>
      <c r="CH6" s="35">
        <f t="shared" si="9"/>
        <v>215.28</v>
      </c>
      <c r="CI6" s="35">
        <f t="shared" si="9"/>
        <v>235.61</v>
      </c>
      <c r="CJ6" s="35">
        <f t="shared" si="9"/>
        <v>177.15</v>
      </c>
      <c r="CK6" s="35">
        <f t="shared" si="9"/>
        <v>175.05</v>
      </c>
      <c r="CL6" s="34" t="str">
        <f>IF(CL7="","",IF(CL7="-","【-】","【"&amp;SUBSTITUTE(TEXT(CL7,"#,##0.00"),"-","△")&amp;"】"))</f>
        <v>【136.86】</v>
      </c>
      <c r="CM6" s="35">
        <f>IF(CM7="",NA(),CM7)</f>
        <v>47.29</v>
      </c>
      <c r="CN6" s="35">
        <f t="shared" ref="CN6:CV6" si="10">IF(CN7="",NA(),CN7)</f>
        <v>48.67</v>
      </c>
      <c r="CO6" s="35">
        <f t="shared" si="10"/>
        <v>49.49</v>
      </c>
      <c r="CP6" s="35">
        <f t="shared" si="10"/>
        <v>71.45</v>
      </c>
      <c r="CQ6" s="35">
        <f t="shared" si="10"/>
        <v>70.400000000000006</v>
      </c>
      <c r="CR6" s="35">
        <f t="shared" si="10"/>
        <v>54.44</v>
      </c>
      <c r="CS6" s="35">
        <f t="shared" si="10"/>
        <v>54.67</v>
      </c>
      <c r="CT6" s="35">
        <f t="shared" si="10"/>
        <v>49.25</v>
      </c>
      <c r="CU6" s="35">
        <f t="shared" si="10"/>
        <v>54.05</v>
      </c>
      <c r="CV6" s="35">
        <f t="shared" si="10"/>
        <v>57.54</v>
      </c>
      <c r="CW6" s="34" t="str">
        <f>IF(CW7="","",IF(CW7="-","【-】","【"&amp;SUBSTITUTE(TEXT(CW7,"#,##0.00"),"-","△")&amp;"】"))</f>
        <v>【58.98】</v>
      </c>
      <c r="CX6" s="35">
        <f>IF(CX7="",NA(),CX7)</f>
        <v>94.62</v>
      </c>
      <c r="CY6" s="35">
        <f t="shared" ref="CY6:DG6" si="11">IF(CY7="",NA(),CY7)</f>
        <v>95.22</v>
      </c>
      <c r="CZ6" s="35">
        <f t="shared" si="11"/>
        <v>95.43</v>
      </c>
      <c r="DA6" s="35">
        <f t="shared" si="11"/>
        <v>95.56</v>
      </c>
      <c r="DB6" s="35">
        <f t="shared" si="11"/>
        <v>95.51</v>
      </c>
      <c r="DC6" s="35">
        <f t="shared" si="11"/>
        <v>84.2</v>
      </c>
      <c r="DD6" s="35">
        <f t="shared" si="11"/>
        <v>83.8</v>
      </c>
      <c r="DE6" s="35">
        <f t="shared" si="11"/>
        <v>84.12</v>
      </c>
      <c r="DF6" s="35">
        <f t="shared" si="11"/>
        <v>92.88</v>
      </c>
      <c r="DG6" s="35">
        <f t="shared" si="11"/>
        <v>92.87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v>
      </c>
      <c r="EM6" s="35">
        <f t="shared" si="14"/>
        <v>0.15</v>
      </c>
      <c r="EN6" s="35">
        <f t="shared" si="14"/>
        <v>0.16</v>
      </c>
      <c r="EO6" s="34" t="str">
        <f>IF(EO7="","",IF(EO7="-","【-】","【"&amp;SUBSTITUTE(TEXT(EO7,"#,##0.00"),"-","△")&amp;"】"))</f>
        <v>【0.23】</v>
      </c>
    </row>
    <row r="7" spans="1:145" s="36" customFormat="1" x14ac:dyDescent="0.15">
      <c r="A7" s="28"/>
      <c r="B7" s="37">
        <v>2018</v>
      </c>
      <c r="C7" s="37">
        <v>205613</v>
      </c>
      <c r="D7" s="37">
        <v>47</v>
      </c>
      <c r="E7" s="37">
        <v>17</v>
      </c>
      <c r="F7" s="37">
        <v>1</v>
      </c>
      <c r="G7" s="37">
        <v>0</v>
      </c>
      <c r="H7" s="37" t="s">
        <v>98</v>
      </c>
      <c r="I7" s="37" t="s">
        <v>99</v>
      </c>
      <c r="J7" s="37" t="s">
        <v>100</v>
      </c>
      <c r="K7" s="37" t="s">
        <v>101</v>
      </c>
      <c r="L7" s="37" t="s">
        <v>102</v>
      </c>
      <c r="M7" s="37" t="s">
        <v>103</v>
      </c>
      <c r="N7" s="38" t="s">
        <v>104</v>
      </c>
      <c r="O7" s="38" t="s">
        <v>105</v>
      </c>
      <c r="P7" s="38">
        <v>42.92</v>
      </c>
      <c r="Q7" s="38">
        <v>71.900000000000006</v>
      </c>
      <c r="R7" s="38">
        <v>3274</v>
      </c>
      <c r="S7" s="38">
        <v>12516</v>
      </c>
      <c r="T7" s="38">
        <v>265.89999999999998</v>
      </c>
      <c r="U7" s="38">
        <v>47.07</v>
      </c>
      <c r="V7" s="38">
        <v>5323</v>
      </c>
      <c r="W7" s="38">
        <v>2.25</v>
      </c>
      <c r="X7" s="38">
        <v>2365.7800000000002</v>
      </c>
      <c r="Y7" s="38">
        <v>98.63</v>
      </c>
      <c r="Z7" s="38">
        <v>99.47</v>
      </c>
      <c r="AA7" s="38">
        <v>99.81</v>
      </c>
      <c r="AB7" s="38">
        <v>101.65</v>
      </c>
      <c r="AC7" s="38">
        <v>99.65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284.76</v>
      </c>
      <c r="BG7" s="38">
        <v>200.14</v>
      </c>
      <c r="BH7" s="42">
        <v>233.87</v>
      </c>
      <c r="BI7" s="38">
        <v>257.97000000000003</v>
      </c>
      <c r="BJ7" s="38">
        <v>203.74</v>
      </c>
      <c r="BK7" s="38">
        <v>1136.5</v>
      </c>
      <c r="BL7" s="38">
        <v>1118.56</v>
      </c>
      <c r="BM7" s="38">
        <v>1047.6500000000001</v>
      </c>
      <c r="BN7" s="38">
        <v>798.84</v>
      </c>
      <c r="BO7" s="38">
        <v>692.13</v>
      </c>
      <c r="BP7" s="38">
        <v>682.78</v>
      </c>
      <c r="BQ7" s="38">
        <v>100.15</v>
      </c>
      <c r="BR7" s="38">
        <v>102.8</v>
      </c>
      <c r="BS7" s="38">
        <v>105.13</v>
      </c>
      <c r="BT7" s="38">
        <v>99.98</v>
      </c>
      <c r="BU7" s="38">
        <v>98.65</v>
      </c>
      <c r="BV7" s="38">
        <v>71.650000000000006</v>
      </c>
      <c r="BW7" s="38">
        <v>72.33</v>
      </c>
      <c r="BX7" s="38">
        <v>74.040000000000006</v>
      </c>
      <c r="BY7" s="38">
        <v>86.85</v>
      </c>
      <c r="BZ7" s="38">
        <v>88.98</v>
      </c>
      <c r="CA7" s="38">
        <v>100.91</v>
      </c>
      <c r="CB7" s="38">
        <v>200.47</v>
      </c>
      <c r="CC7" s="38">
        <v>191.75</v>
      </c>
      <c r="CD7" s="38">
        <v>184</v>
      </c>
      <c r="CE7" s="38">
        <v>201.8</v>
      </c>
      <c r="CF7" s="38">
        <v>215.51</v>
      </c>
      <c r="CG7" s="38">
        <v>217.82</v>
      </c>
      <c r="CH7" s="38">
        <v>215.28</v>
      </c>
      <c r="CI7" s="38">
        <v>235.61</v>
      </c>
      <c r="CJ7" s="38">
        <v>177.15</v>
      </c>
      <c r="CK7" s="38">
        <v>175.05</v>
      </c>
      <c r="CL7" s="38">
        <v>136.86000000000001</v>
      </c>
      <c r="CM7" s="38">
        <v>47.29</v>
      </c>
      <c r="CN7" s="38">
        <v>48.67</v>
      </c>
      <c r="CO7" s="38">
        <v>49.49</v>
      </c>
      <c r="CP7" s="38">
        <v>71.45</v>
      </c>
      <c r="CQ7" s="38">
        <v>70.400000000000006</v>
      </c>
      <c r="CR7" s="38">
        <v>54.44</v>
      </c>
      <c r="CS7" s="38">
        <v>54.67</v>
      </c>
      <c r="CT7" s="38">
        <v>49.25</v>
      </c>
      <c r="CU7" s="38">
        <v>54.05</v>
      </c>
      <c r="CV7" s="38">
        <v>57.54</v>
      </c>
      <c r="CW7" s="38">
        <v>58.98</v>
      </c>
      <c r="CX7" s="38">
        <v>94.62</v>
      </c>
      <c r="CY7" s="38">
        <v>95.22</v>
      </c>
      <c r="CZ7" s="38">
        <v>95.43</v>
      </c>
      <c r="DA7" s="38">
        <v>95.56</v>
      </c>
      <c r="DB7" s="38">
        <v>95.51</v>
      </c>
      <c r="DC7" s="38">
        <v>84.2</v>
      </c>
      <c r="DD7" s="38">
        <v>83.8</v>
      </c>
      <c r="DE7" s="38">
        <v>84.12</v>
      </c>
      <c r="DF7" s="38">
        <v>92.88</v>
      </c>
      <c r="DG7" s="38">
        <v>92.87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v>
      </c>
      <c r="EM7" s="38">
        <v>0.15</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2020-01-22T23:50:05Z</cp:lastPrinted>
  <dcterms:created xsi:type="dcterms:W3CDTF">2019-12-05T05:04:34Z</dcterms:created>
  <dcterms:modified xsi:type="dcterms:W3CDTF">2020-02-20T04:31:04Z</dcterms:modified>
  <cp:category/>
</cp:coreProperties>
</file>