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8　北アルプス地域振興局\204811 池田町\"/>
    </mc:Choice>
  </mc:AlternateContent>
  <workbookProtection workbookAlgorithmName="SHA-512" workbookHashValue="D1bbsz3mym7dQ0Qu69csdrPxxAkZeE9IHyUn33aHp4QxBE8WjmwxsjouAwtww1SglEz/6PHQAw5WJ4nbVroH+w==" workbookSaltValue="YSisuHH3cUonhxkeTpRrXA==" workbookSpinCount="100000" lockStructure="1"/>
  <bookViews>
    <workbookView xWindow="-120" yWindow="-120" windowWidth="20730" windowHeight="1116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<sst xmlns="http://schemas.openxmlformats.org/spreadsheetml/2006/main" count="225" uniqueCount="112">
  <si>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</si>
  <si>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</si>
  <si>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</si>
  <si>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</si>
  <si>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</si>
  <si>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</si>
  <si>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</si>
  <si>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</si>
  <si>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</si>
  <si>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</si>
  <si>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</si>
  <si>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</si>
  <si>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</si>
  <si>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</si>
  <si>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</si>
  <si>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</si>
  <si>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</si>
  <si>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</si>
  <si>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</si>
  <si>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</si>
  <si>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</si>
  <si>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</si>
  <si>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</si>
  <si>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</si>
  <si>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</si>
  <si>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</si>
  <si>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</si>
  <si>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</si>
  <si>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</si>
  <si>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</si>
  <si>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</si>
  <si>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</si>
  <si>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</si>
  <si>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</si>
  <si>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</si>
  <si>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</si>
  <si>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</si>
  <si>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</si>
  <si>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</si>
  <si>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</si>
  <si>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</si>
  <si>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</si>
  <si>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</si>
  <si>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</si>
  <si>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</si>
  <si>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</si>
  <si>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</si>
  <si>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</si>
  <si>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</si>
  <si>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</si>
  <si>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</si>
  <si>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</si>
  <si>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</si>
  <si>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</si>
  <si>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</si>
  <si>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</si>
  <si>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</si>
  <si>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</si>
  <si>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</si>
  <si>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</si>
  <si>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</si>
  <si>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</si>
  <si>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</si>
  <si>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</si>
  <si>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</si>
  <si>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</si>
  <si>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</si>
  <si>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</si>
  <si>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</si>
  <si>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</si>
  <si>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</si>
  <si>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</si>
  <si>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</si>
  <si>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</si>
  <si>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</si>
  <si>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</si>
  <si>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</si>
  <si>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</si>
  <si>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</si>
  <si>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</si>
  <si>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</si>
  <si>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</si>
  <si>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</si>
  <si>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</si>
  <si>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</si>
  <si>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</si>
  <si>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</si>
  <si>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</si>
  <si>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</si>
  <si>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</si>
  <si>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</si>
  <si>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</si>
  <si>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</si>
  <si>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</si>
  <si>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</si>
  <si>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</si>
  <si>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池田町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</si>
  <si>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</si>
  <si>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</si>
  <si>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</si>
  <si>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</si>
  <si>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</si>
  <si>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</si>
  <si>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</si>
  <si>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</si>
  <si>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</si>
  <si>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</si>
  <si>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</si>
  <si>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</si>
  <si>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管路については、数年で法定耐用年数の40年を迎え、今後経年化率が上昇する状況となっているが、資産の把握が不十分なため、更新はほとんど進んでいない。</t>
    <phoneticPr fontId="4"/>
  </si>
  <si>
    <t>区域内の高齢化が進んでおり、給水人口は今後も減少していくと見込まれる。収入の増加は見込めないため、有収率の向上により費用の削減を図り、収益的収支比率の改善を図る。
給水人口の減少により施設更新は困難な状況にあるため、漏水等が発生している箇所を随時更新していく。</t>
    <phoneticPr fontId="4"/>
  </si>
  <si>
    <t>給水人口の減少が続く山間地であるため、投資費用に見合う収益が見込めず赤字となっている。
施設利用率については、平成28年度に配水能力について見直しを行い、配水能力が大きくなったため、利用率は大幅に減少している。また、少数の大口利用者の利用状況による施設利用率が大きく影響している。平成30年度は、人口の減少により使用量が減少したため、収益的収支比率及び料金回収率がより低下した。
また、漏水等の原因により有収率は低下し、給水原価が高くなった。</t>
    <rPh sb="148" eb="150">
      <t>ジンコウ</t>
    </rPh>
    <rPh sb="151" eb="153">
      <t>ゲンショウ</t>
    </rPh>
    <rPh sb="160" eb="162">
      <t>ゲンショウ</t>
    </rPh>
    <rPh sb="184" eb="186">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</si>
</sst>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B2-4C2B-8F89-0253D3B588D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1DB2-4C2B-8F89-0253D3B588D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81.93</c:v>
                </c:pt>
                <c:pt idx="1">
                  <c:v>73.56</c:v>
                </c:pt>
                <c:pt idx="2">
                  <c:v>15.86</c:v>
                </c:pt>
                <c:pt idx="3">
                  <c:v>20.95</c:v>
                </c:pt>
                <c:pt idx="4">
                  <c:v>20.399999999999999</c:v>
                </c:pt>
              </c:numCache>
            </c:numRef>
          </c:val>
          <c:extLst>
            <c:ext xmlns:c16="http://schemas.microsoft.com/office/drawing/2014/chart" uri="{C3380CC4-5D6E-409C-BE32-E72D297353CC}">
              <c16:uniqueId val="{00000000-17D7-4F3F-ABEC-56F4E14E87B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17D7-4F3F-ABEC-56F4E14E87B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39.64</c:v>
                </c:pt>
                <c:pt idx="1">
                  <c:v>47.74</c:v>
                </c:pt>
                <c:pt idx="2">
                  <c:v>61.09</c:v>
                </c:pt>
                <c:pt idx="3">
                  <c:v>52.95</c:v>
                </c:pt>
                <c:pt idx="4">
                  <c:v>63.46</c:v>
                </c:pt>
              </c:numCache>
            </c:numRef>
          </c:val>
          <c:extLst>
            <c:ext xmlns:c16="http://schemas.microsoft.com/office/drawing/2014/chart" uri="{C3380CC4-5D6E-409C-BE32-E72D297353CC}">
              <c16:uniqueId val="{00000000-3461-4C53-9F87-56E9842F243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3461-4C53-9F87-56E9842F243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60.88</c:v>
                </c:pt>
                <c:pt idx="1">
                  <c:v>70.180000000000007</c:v>
                </c:pt>
                <c:pt idx="2">
                  <c:v>70.45</c:v>
                </c:pt>
                <c:pt idx="3">
                  <c:v>72.69</c:v>
                </c:pt>
                <c:pt idx="4">
                  <c:v>61.08</c:v>
                </c:pt>
              </c:numCache>
            </c:numRef>
          </c:val>
          <c:extLst>
            <c:ext xmlns:c16="http://schemas.microsoft.com/office/drawing/2014/chart" uri="{C3380CC4-5D6E-409C-BE32-E72D297353CC}">
              <c16:uniqueId val="{00000000-AD34-4963-8EF9-97D5485C34A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AD34-4963-8EF9-97D5485C34A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73-4A84-9BA7-1CE9B1448E0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73-4A84-9BA7-1CE9B1448E0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97-4A22-8349-651CEBFCB7C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97-4A22-8349-651CEBFCB7C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D1-466A-BF1E-4F35313A10B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D1-466A-BF1E-4F35313A10B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F7-4AAA-A68E-58570A17ACD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F7-4AAA-A68E-58570A17ACD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2724.57</c:v>
                </c:pt>
                <c:pt idx="1">
                  <c:v>2314.11</c:v>
                </c:pt>
                <c:pt idx="2">
                  <c:v>1992.79</c:v>
                </c:pt>
                <c:pt idx="3">
                  <c:v>1628.85</c:v>
                </c:pt>
                <c:pt idx="4">
                  <c:v>1304.71</c:v>
                </c:pt>
              </c:numCache>
            </c:numRef>
          </c:val>
          <c:extLst>
            <c:ext xmlns:c16="http://schemas.microsoft.com/office/drawing/2014/chart" uri="{C3380CC4-5D6E-409C-BE32-E72D297353CC}">
              <c16:uniqueId val="{00000000-2ED4-49EB-963F-07DC805E48A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2ED4-49EB-963F-07DC805E48A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26.95</c:v>
                </c:pt>
                <c:pt idx="1">
                  <c:v>33.28</c:v>
                </c:pt>
                <c:pt idx="2">
                  <c:v>35.32</c:v>
                </c:pt>
                <c:pt idx="3">
                  <c:v>39.39</c:v>
                </c:pt>
                <c:pt idx="4">
                  <c:v>35.770000000000003</c:v>
                </c:pt>
              </c:numCache>
            </c:numRef>
          </c:val>
          <c:extLst>
            <c:ext xmlns:c16="http://schemas.microsoft.com/office/drawing/2014/chart" uri="{C3380CC4-5D6E-409C-BE32-E72D297353CC}">
              <c16:uniqueId val="{00000000-64A7-4A17-AF3B-2BAC677CA94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64A7-4A17-AF3B-2BAC677CA94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1183.3699999999999</c:v>
                </c:pt>
                <c:pt idx="1">
                  <c:v>972.82</c:v>
                </c:pt>
                <c:pt idx="2">
                  <c:v>885.34</c:v>
                </c:pt>
                <c:pt idx="3">
                  <c:v>780.89</c:v>
                </c:pt>
                <c:pt idx="4">
                  <c:v>838.79</c:v>
                </c:pt>
              </c:numCache>
            </c:numRef>
          </c:val>
          <c:extLst>
            <c:ext xmlns:c16="http://schemas.microsoft.com/office/drawing/2014/chart" uri="{C3380CC4-5D6E-409C-BE32-E72D297353CC}">
              <c16:uniqueId val="{00000000-8C57-4BF8-8DC1-F68483ABA72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8C57-4BF8-8DC1-F68483ABA72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池田町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9839</v>
      </c>
      <c r="AM8" s="66"/>
      <c r="AN8" s="66"/>
      <c r="AO8" s="66"/>
      <c r="AP8" s="66"/>
      <c r="AQ8" s="66"/>
      <c r="AR8" s="66"/>
      <c r="AS8" s="66"/>
      <c r="AT8" s="65">
        <f>データ!$S$6</f>
        <v>40.159999999999997</v>
      </c>
      <c r="AU8" s="65"/>
      <c r="AV8" s="65"/>
      <c r="AW8" s="65"/>
      <c r="AX8" s="65"/>
      <c r="AY8" s="65"/>
      <c r="AZ8" s="65"/>
      <c r="BA8" s="65"/>
      <c r="BB8" s="65">
        <f>データ!$T$6</f>
        <v>245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0.83</v>
      </c>
      <c r="Q10" s="65"/>
      <c r="R10" s="65"/>
      <c r="S10" s="65"/>
      <c r="T10" s="65"/>
      <c r="U10" s="65"/>
      <c r="V10" s="65"/>
      <c r="W10" s="66">
        <f>データ!$Q$6</f>
        <v>4390</v>
      </c>
      <c r="X10" s="66"/>
      <c r="Y10" s="66"/>
      <c r="Z10" s="66"/>
      <c r="AA10" s="66"/>
      <c r="AB10" s="66"/>
      <c r="AC10" s="66"/>
      <c r="AD10" s="2"/>
      <c r="AE10" s="2"/>
      <c r="AF10" s="2"/>
      <c r="AG10" s="2"/>
      <c r="AH10" s="2"/>
      <c r="AI10" s="2"/>
      <c r="AJ10" s="2"/>
      <c r="AK10" s="2"/>
      <c r="AL10" s="66">
        <f>データ!$U$6</f>
        <v>81</v>
      </c>
      <c r="AM10" s="66"/>
      <c r="AN10" s="66"/>
      <c r="AO10" s="66"/>
      <c r="AP10" s="66"/>
      <c r="AQ10" s="66"/>
      <c r="AR10" s="66"/>
      <c r="AS10" s="66"/>
      <c r="AT10" s="65">
        <f>データ!$V$6</f>
        <v>4.87</v>
      </c>
      <c r="AU10" s="65"/>
      <c r="AV10" s="65"/>
      <c r="AW10" s="65"/>
      <c r="AX10" s="65"/>
      <c r="AY10" s="65"/>
      <c r="AZ10" s="65"/>
      <c r="BA10" s="65"/>
      <c r="BB10" s="65">
        <f>データ!$W$6</f>
        <v>16.63</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111</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gxqmHm87wQ0BfdSyqqydqqkMT9y/vdymo9GM6BoafOC53ieCtAruZJnA3I86jTxIiAXQaGSe4bu0bH55IMbjfA==" saltValue="yXpoX0isKHQd1icDO3/DO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204811</v>
      </c>
      <c r="D6" s="34">
        <f t="shared" si="3"/>
        <v>47</v>
      </c>
      <c r="E6" s="34">
        <f t="shared" si="3"/>
        <v>1</v>
      </c>
      <c r="F6" s="34">
        <f t="shared" si="3"/>
        <v>0</v>
      </c>
      <c r="G6" s="34">
        <f t="shared" si="3"/>
        <v>0</v>
      </c>
      <c r="H6" s="34" t="str">
        <f t="shared" si="3"/>
        <v>長野県　池田町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0.83</v>
      </c>
      <c r="Q6" s="35">
        <f t="shared" si="3"/>
        <v>4390</v>
      </c>
      <c r="R6" s="35">
        <f t="shared" si="3"/>
        <v>9839</v>
      </c>
      <c r="S6" s="35">
        <f t="shared" si="3"/>
        <v>40.159999999999997</v>
      </c>
      <c r="T6" s="35">
        <f t="shared" si="3"/>
        <v>245</v>
      </c>
      <c r="U6" s="35">
        <f t="shared" si="3"/>
        <v>81</v>
      </c>
      <c r="V6" s="35">
        <f t="shared" si="3"/>
        <v>4.87</v>
      </c>
      <c r="W6" s="35">
        <f t="shared" si="3"/>
        <v>16.63</v>
      </c>
      <c r="X6" s="36">
        <f>IF(X7="",NA(),X7)</f>
        <v>60.88</v>
      </c>
      <c r="Y6" s="36">
        <f t="shared" ref="Y6:AG6" si="4">IF(Y7="",NA(),Y7)</f>
        <v>70.180000000000007</v>
      </c>
      <c r="Z6" s="36">
        <f t="shared" si="4"/>
        <v>70.45</v>
      </c>
      <c r="AA6" s="36">
        <f t="shared" si="4"/>
        <v>72.69</v>
      </c>
      <c r="AB6" s="36">
        <f t="shared" si="4"/>
        <v>61.08</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2724.57</v>
      </c>
      <c r="BF6" s="36">
        <f t="shared" ref="BF6:BN6" si="7">IF(BF7="",NA(),BF7)</f>
        <v>2314.11</v>
      </c>
      <c r="BG6" s="36">
        <f t="shared" si="7"/>
        <v>1992.79</v>
      </c>
      <c r="BH6" s="36">
        <f t="shared" si="7"/>
        <v>1628.85</v>
      </c>
      <c r="BI6" s="36">
        <f t="shared" si="7"/>
        <v>1304.71</v>
      </c>
      <c r="BJ6" s="36">
        <f t="shared" si="7"/>
        <v>1486.62</v>
      </c>
      <c r="BK6" s="36">
        <f t="shared" si="7"/>
        <v>1510.14</v>
      </c>
      <c r="BL6" s="36">
        <f t="shared" si="7"/>
        <v>1595.62</v>
      </c>
      <c r="BM6" s="36">
        <f t="shared" si="7"/>
        <v>1302.33</v>
      </c>
      <c r="BN6" s="36">
        <f t="shared" si="7"/>
        <v>1274.21</v>
      </c>
      <c r="BO6" s="35" t="str">
        <f>IF(BO7="","",IF(BO7="-","【-】","【"&amp;SUBSTITUTE(TEXT(BO7,"#,##0.00"),"-","△")&amp;"】"))</f>
        <v>【1,074.14】</v>
      </c>
      <c r="BP6" s="36">
        <f>IF(BP7="",NA(),BP7)</f>
        <v>26.95</v>
      </c>
      <c r="BQ6" s="36">
        <f t="shared" ref="BQ6:BY6" si="8">IF(BQ7="",NA(),BQ7)</f>
        <v>33.28</v>
      </c>
      <c r="BR6" s="36">
        <f t="shared" si="8"/>
        <v>35.32</v>
      </c>
      <c r="BS6" s="36">
        <f t="shared" si="8"/>
        <v>39.39</v>
      </c>
      <c r="BT6" s="36">
        <f t="shared" si="8"/>
        <v>35.770000000000003</v>
      </c>
      <c r="BU6" s="36">
        <f t="shared" si="8"/>
        <v>24.39</v>
      </c>
      <c r="BV6" s="36">
        <f t="shared" si="8"/>
        <v>22.67</v>
      </c>
      <c r="BW6" s="36">
        <f t="shared" si="8"/>
        <v>37.92</v>
      </c>
      <c r="BX6" s="36">
        <f t="shared" si="8"/>
        <v>40.89</v>
      </c>
      <c r="BY6" s="36">
        <f t="shared" si="8"/>
        <v>41.25</v>
      </c>
      <c r="BZ6" s="35" t="str">
        <f>IF(BZ7="","",IF(BZ7="-","【-】","【"&amp;SUBSTITUTE(TEXT(BZ7,"#,##0.00"),"-","△")&amp;"】"))</f>
        <v>【54.36】</v>
      </c>
      <c r="CA6" s="36">
        <f>IF(CA7="",NA(),CA7)</f>
        <v>1183.3699999999999</v>
      </c>
      <c r="CB6" s="36">
        <f t="shared" ref="CB6:CJ6" si="9">IF(CB7="",NA(),CB7)</f>
        <v>972.82</v>
      </c>
      <c r="CC6" s="36">
        <f t="shared" si="9"/>
        <v>885.34</v>
      </c>
      <c r="CD6" s="36">
        <f t="shared" si="9"/>
        <v>780.89</v>
      </c>
      <c r="CE6" s="36">
        <f t="shared" si="9"/>
        <v>838.79</v>
      </c>
      <c r="CF6" s="36">
        <f t="shared" si="9"/>
        <v>734.18</v>
      </c>
      <c r="CG6" s="36">
        <f t="shared" si="9"/>
        <v>789.62</v>
      </c>
      <c r="CH6" s="36">
        <f t="shared" si="9"/>
        <v>423.18</v>
      </c>
      <c r="CI6" s="36">
        <f t="shared" si="9"/>
        <v>383.2</v>
      </c>
      <c r="CJ6" s="36">
        <f t="shared" si="9"/>
        <v>383.25</v>
      </c>
      <c r="CK6" s="35" t="str">
        <f>IF(CK7="","",IF(CK7="-","【-】","【"&amp;SUBSTITUTE(TEXT(CK7,"#,##0.00"),"-","△")&amp;"】"))</f>
        <v>【296.40】</v>
      </c>
      <c r="CL6" s="36">
        <f>IF(CL7="",NA(),CL7)</f>
        <v>81.93</v>
      </c>
      <c r="CM6" s="36">
        <f t="shared" ref="CM6:CU6" si="10">IF(CM7="",NA(),CM7)</f>
        <v>73.56</v>
      </c>
      <c r="CN6" s="36">
        <f t="shared" si="10"/>
        <v>15.86</v>
      </c>
      <c r="CO6" s="36">
        <f t="shared" si="10"/>
        <v>20.95</v>
      </c>
      <c r="CP6" s="36">
        <f t="shared" si="10"/>
        <v>20.399999999999999</v>
      </c>
      <c r="CQ6" s="36">
        <f t="shared" si="10"/>
        <v>48.36</v>
      </c>
      <c r="CR6" s="36">
        <f t="shared" si="10"/>
        <v>48.7</v>
      </c>
      <c r="CS6" s="36">
        <f t="shared" si="10"/>
        <v>46.9</v>
      </c>
      <c r="CT6" s="36">
        <f t="shared" si="10"/>
        <v>47.95</v>
      </c>
      <c r="CU6" s="36">
        <f t="shared" si="10"/>
        <v>48.26</v>
      </c>
      <c r="CV6" s="35" t="str">
        <f>IF(CV7="","",IF(CV7="-","【-】","【"&amp;SUBSTITUTE(TEXT(CV7,"#,##0.00"),"-","△")&amp;"】"))</f>
        <v>【55.95】</v>
      </c>
      <c r="CW6" s="36">
        <f>IF(CW7="",NA(),CW7)</f>
        <v>39.64</v>
      </c>
      <c r="CX6" s="36">
        <f t="shared" ref="CX6:DF6" si="11">IF(CX7="",NA(),CX7)</f>
        <v>47.74</v>
      </c>
      <c r="CY6" s="36">
        <f t="shared" si="11"/>
        <v>61.09</v>
      </c>
      <c r="CZ6" s="36">
        <f t="shared" si="11"/>
        <v>52.95</v>
      </c>
      <c r="DA6" s="36">
        <f t="shared" si="11"/>
        <v>63.46</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204811</v>
      </c>
      <c r="D7" s="38">
        <v>47</v>
      </c>
      <c r="E7" s="38">
        <v>1</v>
      </c>
      <c r="F7" s="38">
        <v>0</v>
      </c>
      <c r="G7" s="38">
        <v>0</v>
      </c>
      <c r="H7" s="38" t="s">
        <v>96</v>
      </c>
      <c r="I7" s="38" t="s">
        <v>97</v>
      </c>
      <c r="J7" s="38" t="s">
        <v>98</v>
      </c>
      <c r="K7" s="38" t="s">
        <v>99</v>
      </c>
      <c r="L7" s="38" t="s">
        <v>100</v>
      </c>
      <c r="M7" s="38" t="s">
        <v>101</v>
      </c>
      <c r="N7" s="39" t="s">
        <v>102</v>
      </c>
      <c r="O7" s="39" t="s">
        <v>103</v>
      </c>
      <c r="P7" s="39">
        <v>0.83</v>
      </c>
      <c r="Q7" s="39">
        <v>4390</v>
      </c>
      <c r="R7" s="39">
        <v>9839</v>
      </c>
      <c r="S7" s="39">
        <v>40.159999999999997</v>
      </c>
      <c r="T7" s="39">
        <v>245</v>
      </c>
      <c r="U7" s="39">
        <v>81</v>
      </c>
      <c r="V7" s="39">
        <v>4.87</v>
      </c>
      <c r="W7" s="39">
        <v>16.63</v>
      </c>
      <c r="X7" s="39">
        <v>60.88</v>
      </c>
      <c r="Y7" s="39">
        <v>70.180000000000007</v>
      </c>
      <c r="Z7" s="39">
        <v>70.45</v>
      </c>
      <c r="AA7" s="39">
        <v>72.69</v>
      </c>
      <c r="AB7" s="39">
        <v>61.08</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2724.57</v>
      </c>
      <c r="BF7" s="39">
        <v>2314.11</v>
      </c>
      <c r="BG7" s="39">
        <v>1992.79</v>
      </c>
      <c r="BH7" s="39">
        <v>1628.85</v>
      </c>
      <c r="BI7" s="39">
        <v>1304.71</v>
      </c>
      <c r="BJ7" s="39">
        <v>1486.62</v>
      </c>
      <c r="BK7" s="39">
        <v>1510.14</v>
      </c>
      <c r="BL7" s="39">
        <v>1595.62</v>
      </c>
      <c r="BM7" s="39">
        <v>1302.33</v>
      </c>
      <c r="BN7" s="39">
        <v>1274.21</v>
      </c>
      <c r="BO7" s="39">
        <v>1074.1400000000001</v>
      </c>
      <c r="BP7" s="39">
        <v>26.95</v>
      </c>
      <c r="BQ7" s="39">
        <v>33.28</v>
      </c>
      <c r="BR7" s="39">
        <v>35.32</v>
      </c>
      <c r="BS7" s="39">
        <v>39.39</v>
      </c>
      <c r="BT7" s="39">
        <v>35.770000000000003</v>
      </c>
      <c r="BU7" s="39">
        <v>24.39</v>
      </c>
      <c r="BV7" s="39">
        <v>22.67</v>
      </c>
      <c r="BW7" s="39">
        <v>37.92</v>
      </c>
      <c r="BX7" s="39">
        <v>40.89</v>
      </c>
      <c r="BY7" s="39">
        <v>41.25</v>
      </c>
      <c r="BZ7" s="39">
        <v>54.36</v>
      </c>
      <c r="CA7" s="39">
        <v>1183.3699999999999</v>
      </c>
      <c r="CB7" s="39">
        <v>972.82</v>
      </c>
      <c r="CC7" s="39">
        <v>885.34</v>
      </c>
      <c r="CD7" s="39">
        <v>780.89</v>
      </c>
      <c r="CE7" s="39">
        <v>838.79</v>
      </c>
      <c r="CF7" s="39">
        <v>734.18</v>
      </c>
      <c r="CG7" s="39">
        <v>789.62</v>
      </c>
      <c r="CH7" s="39">
        <v>423.18</v>
      </c>
      <c r="CI7" s="39">
        <v>383.2</v>
      </c>
      <c r="CJ7" s="39">
        <v>383.25</v>
      </c>
      <c r="CK7" s="39">
        <v>296.39999999999998</v>
      </c>
      <c r="CL7" s="39">
        <v>81.93</v>
      </c>
      <c r="CM7" s="39">
        <v>73.56</v>
      </c>
      <c r="CN7" s="39">
        <v>15.86</v>
      </c>
      <c r="CO7" s="39">
        <v>20.95</v>
      </c>
      <c r="CP7" s="39">
        <v>20.399999999999999</v>
      </c>
      <c r="CQ7" s="39">
        <v>48.36</v>
      </c>
      <c r="CR7" s="39">
        <v>48.7</v>
      </c>
      <c r="CS7" s="39">
        <v>46.9</v>
      </c>
      <c r="CT7" s="39">
        <v>47.95</v>
      </c>
      <c r="CU7" s="39">
        <v>48.26</v>
      </c>
      <c r="CV7" s="39">
        <v>55.95</v>
      </c>
      <c r="CW7" s="39">
        <v>39.64</v>
      </c>
      <c r="CX7" s="39">
        <v>47.74</v>
      </c>
      <c r="CY7" s="39">
        <v>61.09</v>
      </c>
      <c r="CZ7" s="39">
        <v>52.95</v>
      </c>
      <c r="DA7" s="39">
        <v>63.46</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2020-02-03T07:17:05Z</cp:lastPrinted>
  <dcterms:created xsi:type="dcterms:W3CDTF">2019-12-05T04:37:39Z</dcterms:created>
  <dcterms:modified xsi:type="dcterms:W3CDTF">2020-03-02T05:28:40Z</dcterms:modified>
  <cp:category/>
</cp:coreProperties>
</file>