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28 筑北村\"/>
    </mc:Choice>
  </mc:AlternateContent>
  <workbookProtection workbookAlgorithmName="SHA-512" workbookHashValue="byUobXPWd+6ntuvpqUdlHxZvfQcFNmROboyhS4m2fZ7Ddtwdo1mqRNIPojgznoioNAANqohdQ76ZSM6VgAX1ng==" workbookSaltValue="SNxr/CJ1B09aLjQCCllrHw==" workbookSpinCount="100000" lockStructure="1"/>
  <bookViews>
    <workbookView xWindow="930" yWindow="15" windowWidth="15360" windowHeight="76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ML52" i="4"/>
  <c r="BV30" i="4"/>
  <c r="IX52" i="4"/>
  <c r="BV76" i="4"/>
  <c r="FJ52" i="4"/>
  <c r="IX30" i="4"/>
  <c r="FJ30" i="4"/>
  <c r="IX76" i="4"/>
  <c r="ML76" i="4"/>
  <c r="BV52" i="4"/>
  <c r="C11" i="5"/>
  <c r="D11" i="5"/>
  <c r="E11" i="5"/>
  <c r="B11" i="5"/>
  <c r="AT76" i="4" l="1"/>
  <c r="LJ76" i="4"/>
  <c r="AT52" i="4"/>
  <c r="EH30" i="4"/>
  <c r="HV30" i="4"/>
  <c r="HV76" i="4"/>
  <c r="LJ52" i="4"/>
  <c r="AT30" i="4"/>
  <c r="EH52" i="4"/>
  <c r="HV52" i="4"/>
  <c r="AF76" i="4"/>
  <c r="DT52" i="4"/>
  <c r="HH30" i="4"/>
  <c r="KV76" i="4"/>
  <c r="AF52" i="4"/>
  <c r="DT30" i="4"/>
  <c r="KV52" i="4"/>
  <c r="HH76" i="4"/>
  <c r="AF30" i="4"/>
  <c r="HH52" i="4"/>
  <c r="GT52" i="4"/>
  <c r="KH52" i="4"/>
  <c r="R76" i="4"/>
  <c r="DF52" i="4"/>
  <c r="GT30" i="4"/>
  <c r="R52" i="4"/>
  <c r="DF30" i="4"/>
  <c r="GT76" i="4"/>
  <c r="KH76" i="4"/>
  <c r="R30" i="4"/>
  <c r="IJ76" i="4"/>
  <c r="LX52" i="4"/>
  <c r="BH30" i="4"/>
  <c r="IJ30" i="4"/>
  <c r="IJ52" i="4"/>
  <c r="EV52" i="4"/>
  <c r="LX76" i="4"/>
  <c r="BH52" i="4"/>
  <c r="EV30" i="4"/>
  <c r="BH76" i="4"/>
</calcChain>
</file>

<file path=xl/sharedStrings.xml><?xml version="1.0" encoding="utf-8"?>
<sst xmlns="http://schemas.openxmlformats.org/spreadsheetml/2006/main" count="301" uniqueCount="142">
  <si>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</si>
  <si>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</si>
  <si>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</si>
  <si>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</si>
  <si>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</si>
  <si>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</si>
  <si>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</si>
  <si>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</si>
  <si>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</si>
  <si>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</si>
  <si>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</si>
  <si>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</si>
  <si>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</si>
  <si>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</si>
  <si>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</si>
  <si>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</si>
  <si>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</si>
  <si>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</si>
  <si>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</si>
  <si>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</si>
  <si>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</si>
  <si>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</si>
  <si>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</si>
  <si>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</si>
  <si>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</si>
  <si>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</si>
  <si>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</si>
  <si>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</si>
  <si>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</si>
  <si>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</si>
  <si>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</si>
  <si>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</si>
  <si>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</si>
  <si>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</si>
  <si>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</si>
  <si>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</si>
  <si>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</si>
  <si>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</si>
  <si>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</si>
  <si>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</si>
  <si>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</si>
  <si>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</si>
  <si>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</si>
  <si>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</si>
  <si>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</si>
  <si>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</si>
  <si>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</si>
  <si>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</si>
  <si>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</si>
  <si>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</si>
  <si>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</si>
  <si>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</si>
  <si>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</si>
  <si>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</si>
  <si>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</si>
  <si>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</si>
  <si>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</si>
  <si>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</si>
  <si>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</si>
  <si>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</si>
  <si>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</si>
  <si>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</si>
  <si>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</si>
  <si>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</si>
  <si>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</si>
  <si>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</si>
  <si>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</si>
  <si>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</si>
  <si>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</si>
  <si>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</si>
  <si>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</si>
  <si>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</si>
  <si>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</si>
  <si>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</si>
  <si>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</si>
  <si>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</si>
  <si>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</si>
  <si>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</si>
  <si>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</si>
  <si>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</si>
  <si>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</si>
  <si>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</si>
  <si>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</si>
  <si>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</si>
  <si>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</si>
  <si>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</si>
  <si>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</si>
  <si>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</si>
  <si>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</si>
  <si>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</si>
  <si>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</si>
  <si>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</si>
  <si>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</si>
  <si>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</si>
  <si>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</si>
  <si>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</si>
  <si>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</si>
  <si>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</si>
  <si>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</si>
  <si>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</si>
  <si>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</si>
  <si>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</si>
  <si>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</si>
  <si>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当該値(N-4)</t>
    <phoneticPr fontId="5"/>
  </si>
  <si>
    <t>当該値(N)</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</si>
  <si>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</si>
  <si>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</si>
  <si>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</si>
  <si>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</si>
  <si>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</si>
  <si>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</si>
  <si>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</si>
  <si>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</si>
  <si>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</si>
  <si>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</si>
  <si>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</si>
  <si>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</si>
  <si>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</si>
  <si>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</si>
  <si>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</si>
  <si>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</si>
  <si>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</si>
  <si>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筑北村</t>
  </si>
  <si>
    <t>冠着荘</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</si>
  <si>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</si>
  <si>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</si>
  <si>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</si>
  <si>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</si>
  <si>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</si>
  <si>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</si>
  <si>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</si>
  <si>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</si>
  <si>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</si>
  <si>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</si>
  <si>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</si>
  <si>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</si>
  <si>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</si>
  <si>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</si>
  <si>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資産については財政担当課において整理を進めているところであり、現段階では数値的な分析を行うことができない。</t>
    <rPh sb="8" eb="10">
      <t>ザイセイ</t>
    </rPh>
    <phoneticPr fontId="5"/>
  </si>
  <si>
    <t>　施設建設から20年以上が経過し、施設、設備等の老朽化に伴い多額の修繕費等が発生していることや利用者の減少が経費を圧迫し、起債残高はないものの、現在の施設のまま運営を継続するとすれば、一般会計からの繰出金の増加は避けられない。
　今後合宿利用の運営を行う中で、住民も交えた運営の検討会議を設置し、今後の運営の在り方も含めた検討を行う必要がある。</t>
    <rPh sb="1" eb="3">
      <t>シセツ</t>
    </rPh>
    <rPh sb="3" eb="5">
      <t>ケンセツ</t>
    </rPh>
    <rPh sb="9" eb="12">
      <t>ネンイジョウ</t>
    </rPh>
    <rPh sb="13" eb="15">
      <t>ケイカ</t>
    </rPh>
    <rPh sb="24" eb="27">
      <t>ロウキュウカ</t>
    </rPh>
    <rPh sb="28" eb="29">
      <t>トモナ</t>
    </rPh>
    <rPh sb="30" eb="32">
      <t>タガク</t>
    </rPh>
    <rPh sb="33" eb="36">
      <t>シュウゼンヒ</t>
    </rPh>
    <rPh sb="36" eb="37">
      <t>トウ</t>
    </rPh>
    <rPh sb="38" eb="40">
      <t>ハッセイ</t>
    </rPh>
    <rPh sb="47" eb="50">
      <t>リヨウシャ</t>
    </rPh>
    <rPh sb="51" eb="53">
      <t>ゲンショウ</t>
    </rPh>
    <rPh sb="54" eb="56">
      <t>ケイヒ</t>
    </rPh>
    <rPh sb="57" eb="59">
      <t>アッパク</t>
    </rPh>
    <rPh sb="61" eb="63">
      <t>キサイ</t>
    </rPh>
    <rPh sb="63" eb="65">
      <t>ザンダカ</t>
    </rPh>
    <rPh sb="72" eb="74">
      <t>ゲンザイ</t>
    </rPh>
    <rPh sb="75" eb="77">
      <t>シセツ</t>
    </rPh>
    <rPh sb="80" eb="82">
      <t>ウンエイ</t>
    </rPh>
    <rPh sb="83" eb="85">
      <t>ケイゾク</t>
    </rPh>
    <rPh sb="92" eb="94">
      <t>イッパン</t>
    </rPh>
    <rPh sb="94" eb="96">
      <t>カイケイ</t>
    </rPh>
    <rPh sb="99" eb="101">
      <t>クリダ</t>
    </rPh>
    <rPh sb="101" eb="102">
      <t>キン</t>
    </rPh>
    <rPh sb="103" eb="105">
      <t>ゾウカ</t>
    </rPh>
    <rPh sb="106" eb="107">
      <t>サ</t>
    </rPh>
    <rPh sb="115" eb="117">
      <t>コンゴ</t>
    </rPh>
    <rPh sb="117" eb="119">
      <t>ガッシュク</t>
    </rPh>
    <rPh sb="119" eb="121">
      <t>リヨウ</t>
    </rPh>
    <rPh sb="122" eb="124">
      <t>ウンエイ</t>
    </rPh>
    <rPh sb="125" eb="126">
      <t>オコナ</t>
    </rPh>
    <rPh sb="127" eb="128">
      <t>ナカ</t>
    </rPh>
    <rPh sb="130" eb="132">
      <t>ジュウミン</t>
    </rPh>
    <rPh sb="133" eb="134">
      <t>マジ</t>
    </rPh>
    <rPh sb="136" eb="138">
      <t>ウンエイ</t>
    </rPh>
    <rPh sb="139" eb="141">
      <t>ケントウ</t>
    </rPh>
    <rPh sb="141" eb="143">
      <t>カイギ</t>
    </rPh>
    <rPh sb="144" eb="146">
      <t>セッチ</t>
    </rPh>
    <rPh sb="151" eb="153">
      <t>ウンエイ</t>
    </rPh>
    <rPh sb="154" eb="155">
      <t>ア</t>
    </rPh>
    <rPh sb="156" eb="157">
      <t>カタ</t>
    </rPh>
    <rPh sb="158" eb="159">
      <t>フク</t>
    </rPh>
    <rPh sb="161" eb="163">
      <t>ケントウ</t>
    </rPh>
    <rPh sb="164" eb="165">
      <t>オコナ</t>
    </rPh>
    <rPh sb="166" eb="168">
      <t>ヒツヨウ</t>
    </rPh>
    <phoneticPr fontId="5"/>
  </si>
  <si>
    <t>　経営改善を図る必要があることから、経営の在り方を模索する中で、民間への売却が検討されたものの、住民の合意が得られず、引き続き村営とすることになったが、必要な検討を行うために、一時宿泊を中止したことが収益減につながった。
　今後は合宿に特化した施設として運営していくことになったが、どこまで利用増につなげられるかが課題となる。</t>
    <rPh sb="1" eb="3">
      <t>ケイエイ</t>
    </rPh>
    <rPh sb="3" eb="5">
      <t>カイゼン</t>
    </rPh>
    <rPh sb="6" eb="7">
      <t>ハカ</t>
    </rPh>
    <rPh sb="8" eb="10">
      <t>ヒツヨウ</t>
    </rPh>
    <rPh sb="18" eb="20">
      <t>ケイエイ</t>
    </rPh>
    <rPh sb="21" eb="22">
      <t>ア</t>
    </rPh>
    <rPh sb="23" eb="24">
      <t>カタ</t>
    </rPh>
    <rPh sb="25" eb="27">
      <t>モサク</t>
    </rPh>
    <rPh sb="29" eb="30">
      <t>ナカ</t>
    </rPh>
    <rPh sb="32" eb="34">
      <t>ミンカン</t>
    </rPh>
    <rPh sb="36" eb="38">
      <t>バイキャク</t>
    </rPh>
    <rPh sb="39" eb="41">
      <t>ケントウ</t>
    </rPh>
    <rPh sb="48" eb="50">
      <t>ジュウミン</t>
    </rPh>
    <rPh sb="51" eb="53">
      <t>ゴウイ</t>
    </rPh>
    <rPh sb="54" eb="55">
      <t>エ</t>
    </rPh>
    <rPh sb="59" eb="60">
      <t>ヒ</t>
    </rPh>
    <rPh sb="61" eb="62">
      <t>ツヅ</t>
    </rPh>
    <rPh sb="63" eb="65">
      <t>ソンエイ</t>
    </rPh>
    <rPh sb="76" eb="78">
      <t>ヒツヨウ</t>
    </rPh>
    <rPh sb="79" eb="81">
      <t>ケントウ</t>
    </rPh>
    <rPh sb="82" eb="83">
      <t>オコナ</t>
    </rPh>
    <rPh sb="88" eb="90">
      <t>イチジ</t>
    </rPh>
    <rPh sb="90" eb="92">
      <t>シュクハク</t>
    </rPh>
    <rPh sb="93" eb="95">
      <t>チュウシ</t>
    </rPh>
    <rPh sb="100" eb="103">
      <t>シュウエキゲン</t>
    </rPh>
    <rPh sb="112" eb="114">
      <t>コンゴ</t>
    </rPh>
    <rPh sb="115" eb="117">
      <t>ガッシュク</t>
    </rPh>
    <rPh sb="118" eb="120">
      <t>トッカ</t>
    </rPh>
    <rPh sb="122" eb="124">
      <t>シセツ</t>
    </rPh>
    <rPh sb="127" eb="129">
      <t>ウンエイ</t>
    </rPh>
    <rPh sb="145" eb="147">
      <t>リヨウ</t>
    </rPh>
    <rPh sb="147" eb="148">
      <t>ゾウ</t>
    </rPh>
    <rPh sb="157" eb="159">
      <t>カダイ</t>
    </rPh>
    <phoneticPr fontId="5"/>
  </si>
  <si>
    <r>
      <t>　H25～28年度は指定管理者が経営を行ってきたが、H29年6月からは直営で経営している。
　収益的収支比率、他会計補助金比率、宿泊者一人当たりの他会計補助金額とも類似施設平均値を上回り、また、売上高ＧＯＰ比率及びＥＢＩＴＤＡは大きく下回っており、非常に厳しい経営状態であることが窺える。
　</t>
    </r>
    <r>
      <rPr>
        <sz val="11"/>
        <rFont val="ＭＳ ゴシック"/>
        <family val="3"/>
        <charset val="128"/>
      </rPr>
      <t>30年度は経営改善を図るため売却を含めた検討を行った経過の中で、一時宿泊業務をストップした時期もあったことにより収入が大幅にダウンしたため、売上高人件費比率が100％を超えてしまった。
※H30年度の売上高人件費率（％）の正しい数字は111.1％である。</t>
    </r>
    <r>
      <rPr>
        <sz val="11"/>
        <color theme="1"/>
        <rFont val="ＭＳ ゴシック"/>
        <family val="3"/>
        <charset val="128"/>
      </rPr>
      <t xml:space="preserve">
</t>
    </r>
    <rPh sb="55" eb="56">
      <t>タ</t>
    </rPh>
    <rPh sb="56" eb="58">
      <t>カイケイ</t>
    </rPh>
    <rPh sb="58" eb="61">
      <t>ホジョキン</t>
    </rPh>
    <rPh sb="61" eb="63">
      <t>ヒリツ</t>
    </rPh>
    <rPh sb="64" eb="66">
      <t>シュクハク</t>
    </rPh>
    <rPh sb="66" eb="67">
      <t>シャ</t>
    </rPh>
    <rPh sb="67" eb="69">
      <t>ヒトリ</t>
    </rPh>
    <rPh sb="69" eb="70">
      <t>ア</t>
    </rPh>
    <rPh sb="73" eb="74">
      <t>タ</t>
    </rPh>
    <rPh sb="74" eb="76">
      <t>カイケイ</t>
    </rPh>
    <rPh sb="76" eb="78">
      <t>ホジョ</t>
    </rPh>
    <rPh sb="78" eb="80">
      <t>キンガク</t>
    </rPh>
    <rPh sb="82" eb="84">
      <t>ルイジ</t>
    </rPh>
    <rPh sb="84" eb="86">
      <t>シセツ</t>
    </rPh>
    <rPh sb="86" eb="89">
      <t>ヘイキンチ</t>
    </rPh>
    <rPh sb="90" eb="92">
      <t>ウワマワ</t>
    </rPh>
    <rPh sb="105" eb="106">
      <t>オヨ</t>
    </rPh>
    <rPh sb="114" eb="115">
      <t>オオ</t>
    </rPh>
    <rPh sb="117" eb="119">
      <t>シタマワ</t>
    </rPh>
    <rPh sb="148" eb="150">
      <t>ネンド</t>
    </rPh>
    <rPh sb="151" eb="153">
      <t>ケイエイ</t>
    </rPh>
    <rPh sb="153" eb="155">
      <t>カイゼン</t>
    </rPh>
    <rPh sb="156" eb="157">
      <t>ハカ</t>
    </rPh>
    <rPh sb="160" eb="162">
      <t>バイキャク</t>
    </rPh>
    <rPh sb="163" eb="164">
      <t>フク</t>
    </rPh>
    <rPh sb="166" eb="168">
      <t>ケントウ</t>
    </rPh>
    <rPh sb="169" eb="170">
      <t>オコナ</t>
    </rPh>
    <rPh sb="172" eb="174">
      <t>ケイカ</t>
    </rPh>
    <rPh sb="175" eb="176">
      <t>ナカ</t>
    </rPh>
    <rPh sb="178" eb="180">
      <t>イチジ</t>
    </rPh>
    <rPh sb="180" eb="182">
      <t>シュクハク</t>
    </rPh>
    <rPh sb="182" eb="184">
      <t>ギョウム</t>
    </rPh>
    <rPh sb="191" eb="193">
      <t>ジキ</t>
    </rPh>
    <rPh sb="202" eb="204">
      <t>シュウニュウ</t>
    </rPh>
    <rPh sb="205" eb="207">
      <t>オオハバ</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</si>
</sst>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10886</c:v>
                </c:pt>
                <c:pt idx="1">
                  <c:v>13639</c:v>
                </c:pt>
                <c:pt idx="2">
                  <c:v>5890</c:v>
                </c:pt>
                <c:pt idx="3">
                  <c:v>7496</c:v>
                </c:pt>
                <c:pt idx="4">
                  <c:v>13737</c:v>
                </c:pt>
              </c:numCache>
            </c:numRef>
          </c:val>
          <c:extLst>
            <c:ext xmlns:c16="http://schemas.microsoft.com/office/drawing/2014/chart" uri="{C3380CC4-5D6E-409C-BE32-E72D297353CC}">
              <c16:uniqueId val="{00000000-6D0B-489A-996C-E428E670BFD3}"/>
            </c:ext>
          </c:extLst>
        </c:ser>
        <c:dLbls>
          <c:showLegendKey val="0"/>
          <c:showVal val="0"/>
          <c:showCatName val="0"/>
          <c:showSerName val="0"/>
          <c:showPercent val="0"/>
          <c:showBubbleSize val="0"/>
        </c:dLbls>
        <c:gapWidth val="150"/>
        <c:axId val="140171136"/>
        <c:axId val="1437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6D0B-489A-996C-E428E670BFD3}"/>
            </c:ext>
          </c:extLst>
        </c:ser>
        <c:dLbls>
          <c:showLegendKey val="0"/>
          <c:showVal val="0"/>
          <c:showCatName val="0"/>
          <c:showSerName val="0"/>
          <c:showPercent val="0"/>
          <c:showBubbleSize val="0"/>
        </c:dLbls>
        <c:marker val="1"/>
        <c:smooth val="0"/>
        <c:axId val="140171136"/>
        <c:axId val="143720448"/>
      </c:lineChart>
      <c:dateAx>
        <c:axId val="140171136"/>
        <c:scaling>
          <c:orientation val="minMax"/>
        </c:scaling>
        <c:delete val="1"/>
        <c:axPos val="b"/>
        <c:numFmt formatCode="ge" sourceLinked="1"/>
        <c:majorTickMark val="none"/>
        <c:minorTickMark val="none"/>
        <c:tickLblPos val="none"/>
        <c:crossAx val="143720448"/>
        <c:crosses val="autoZero"/>
        <c:auto val="1"/>
        <c:lblOffset val="100"/>
        <c:baseTimeUnit val="years"/>
      </c:dateAx>
      <c:valAx>
        <c:axId val="14372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17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FF41-493C-8999-10109D8A1278}"/>
            </c:ext>
          </c:extLst>
        </c:ser>
        <c:dLbls>
          <c:showLegendKey val="0"/>
          <c:showVal val="0"/>
          <c:showCatName val="0"/>
          <c:showSerName val="0"/>
          <c:showPercent val="0"/>
          <c:showBubbleSize val="0"/>
        </c:dLbls>
        <c:gapWidth val="150"/>
        <c:axId val="149654144"/>
        <c:axId val="149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F41-493C-8999-10109D8A1278}"/>
            </c:ext>
          </c:extLst>
        </c:ser>
        <c:dLbls>
          <c:showLegendKey val="0"/>
          <c:showVal val="0"/>
          <c:showCatName val="0"/>
          <c:showSerName val="0"/>
          <c:showPercent val="0"/>
          <c:showBubbleSize val="0"/>
        </c:dLbls>
        <c:marker val="1"/>
        <c:smooth val="0"/>
        <c:axId val="149654144"/>
        <c:axId val="149664512"/>
      </c:lineChart>
      <c:dateAx>
        <c:axId val="149654144"/>
        <c:scaling>
          <c:orientation val="minMax"/>
        </c:scaling>
        <c:delete val="1"/>
        <c:axPos val="b"/>
        <c:numFmt formatCode="ge" sourceLinked="1"/>
        <c:majorTickMark val="none"/>
        <c:minorTickMark val="none"/>
        <c:tickLblPos val="none"/>
        <c:crossAx val="149664512"/>
        <c:crosses val="autoZero"/>
        <c:auto val="1"/>
        <c:lblOffset val="100"/>
        <c:baseTimeUnit val="years"/>
      </c:dateAx>
      <c:valAx>
        <c:axId val="14966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5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2.9999999999999997E-4</c:v>
                </c:pt>
                <c:pt idx="1">
                  <c:v>2.0000000000000001E-4</c:v>
                </c:pt>
                <c:pt idx="2">
                  <c:v>5.9999999999999995E-4</c:v>
                </c:pt>
                <c:pt idx="3">
                  <c:v>5.0000000000000001E-4</c:v>
                </c:pt>
                <c:pt idx="4">
                  <c:v>2.9999999999999997E-4</c:v>
                </c:pt>
              </c:numCache>
            </c:numRef>
          </c:val>
          <c:smooth val="0"/>
          <c:extLst>
            <c:ext xmlns:c16="http://schemas.microsoft.com/office/drawing/2014/chart" uri="{C3380CC4-5D6E-409C-BE32-E72D297353CC}">
              <c16:uniqueId val="{00000000-0EEA-4922-9D3F-0109EE3C9BD3}"/>
            </c:ext>
          </c:extLst>
        </c:ser>
        <c:dLbls>
          <c:showLegendKey val="0"/>
          <c:showVal val="0"/>
          <c:showCatName val="0"/>
          <c:showSerName val="0"/>
          <c:showPercent val="0"/>
          <c:showBubbleSize val="0"/>
        </c:dLbls>
        <c:marker val="1"/>
        <c:smooth val="0"/>
        <c:axId val="149708160"/>
        <c:axId val="14972633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1E-4</c:v>
                </c:pt>
                <c:pt idx="2">
                  <c:v>2.0000000000000001E-4</c:v>
                </c:pt>
                <c:pt idx="3">
                  <c:v>2.0000000000000001E-4</c:v>
                </c:pt>
                <c:pt idx="4">
                  <c:v>1E-4</c:v>
                </c:pt>
              </c:numCache>
            </c:numRef>
          </c:val>
          <c:smooth val="0"/>
          <c:extLst>
            <c:ext xmlns:c16="http://schemas.microsoft.com/office/drawing/2014/chart" uri="{C3380CC4-5D6E-409C-BE32-E72D297353CC}">
              <c16:uniqueId val="{00000001-0EEA-4922-9D3F-0109EE3C9BD3}"/>
            </c:ext>
          </c:extLst>
        </c:ser>
        <c:dLbls>
          <c:showLegendKey val="0"/>
          <c:showVal val="0"/>
          <c:showCatName val="0"/>
          <c:showSerName val="0"/>
          <c:showPercent val="0"/>
          <c:showBubbleSize val="0"/>
        </c:dLbls>
        <c:marker val="1"/>
        <c:smooth val="0"/>
        <c:axId val="149729664"/>
        <c:axId val="149727872"/>
      </c:lineChart>
      <c:dateAx>
        <c:axId val="14970816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149726336"/>
        <c:crosses val="autoZero"/>
        <c:auto val="1"/>
        <c:lblOffset val="100"/>
        <c:baseTimeUnit val="years"/>
      </c:dateAx>
      <c:valAx>
        <c:axId val="149726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49708160"/>
        <c:crosses val="autoZero"/>
        <c:crossBetween val="between"/>
      </c:valAx>
      <c:valAx>
        <c:axId val="1497278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9729664"/>
        <c:crosses val="max"/>
        <c:crossBetween val="between"/>
      </c:valAx>
      <c:dateAx>
        <c:axId val="149729664"/>
        <c:scaling>
          <c:orientation val="minMax"/>
        </c:scaling>
        <c:delete val="1"/>
        <c:axPos val="b"/>
        <c:numFmt formatCode="ge" sourceLinked="1"/>
        <c:majorTickMark val="out"/>
        <c:minorTickMark val="none"/>
        <c:tickLblPos val="nextTo"/>
        <c:crossAx val="14972787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36.799999999999997</c:v>
                </c:pt>
                <c:pt idx="1">
                  <c:v>41.3</c:v>
                </c:pt>
                <c:pt idx="2">
                  <c:v>32.4</c:v>
                </c:pt>
                <c:pt idx="3">
                  <c:v>39.200000000000003</c:v>
                </c:pt>
                <c:pt idx="4">
                  <c:v>46.9</c:v>
                </c:pt>
              </c:numCache>
            </c:numRef>
          </c:val>
          <c:extLst>
            <c:ext xmlns:c16="http://schemas.microsoft.com/office/drawing/2014/chart" uri="{C3380CC4-5D6E-409C-BE32-E72D297353CC}">
              <c16:uniqueId val="{00000000-7F16-4D84-BECD-5E5C0C39F97B}"/>
            </c:ext>
          </c:extLst>
        </c:ser>
        <c:dLbls>
          <c:showLegendKey val="0"/>
          <c:showVal val="0"/>
          <c:showCatName val="0"/>
          <c:showSerName val="0"/>
          <c:showPercent val="0"/>
          <c:showBubbleSize val="0"/>
        </c:dLbls>
        <c:gapWidth val="150"/>
        <c:axId val="143914880"/>
        <c:axId val="1439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7F16-4D84-BECD-5E5C0C39F97B}"/>
            </c:ext>
          </c:extLst>
        </c:ser>
        <c:dLbls>
          <c:showLegendKey val="0"/>
          <c:showVal val="0"/>
          <c:showCatName val="0"/>
          <c:showSerName val="0"/>
          <c:showPercent val="0"/>
          <c:showBubbleSize val="0"/>
        </c:dLbls>
        <c:marker val="1"/>
        <c:smooth val="0"/>
        <c:axId val="143914880"/>
        <c:axId val="143921152"/>
      </c:lineChart>
      <c:dateAx>
        <c:axId val="143914880"/>
        <c:scaling>
          <c:orientation val="minMax"/>
        </c:scaling>
        <c:delete val="1"/>
        <c:axPos val="b"/>
        <c:numFmt formatCode="ge" sourceLinked="1"/>
        <c:majorTickMark val="none"/>
        <c:minorTickMark val="none"/>
        <c:tickLblPos val="none"/>
        <c:crossAx val="143921152"/>
        <c:crosses val="autoZero"/>
        <c:auto val="1"/>
        <c:lblOffset val="100"/>
        <c:baseTimeUnit val="years"/>
      </c:dateAx>
      <c:valAx>
        <c:axId val="14392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1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92.4</c:v>
                </c:pt>
                <c:pt idx="1">
                  <c:v>87.3</c:v>
                </c:pt>
                <c:pt idx="2">
                  <c:v>87</c:v>
                </c:pt>
                <c:pt idx="3">
                  <c:v>99</c:v>
                </c:pt>
                <c:pt idx="4">
                  <c:v>94.7</c:v>
                </c:pt>
              </c:numCache>
            </c:numRef>
          </c:val>
          <c:extLst>
            <c:ext xmlns:c16="http://schemas.microsoft.com/office/drawing/2014/chart" uri="{C3380CC4-5D6E-409C-BE32-E72D297353CC}">
              <c16:uniqueId val="{00000000-8E7D-44A9-B11D-F2C0CE9A6D14}"/>
            </c:ext>
          </c:extLst>
        </c:ser>
        <c:dLbls>
          <c:showLegendKey val="0"/>
          <c:showVal val="0"/>
          <c:showCatName val="0"/>
          <c:showSerName val="0"/>
          <c:showPercent val="0"/>
          <c:showBubbleSize val="0"/>
        </c:dLbls>
        <c:gapWidth val="150"/>
        <c:axId val="143959552"/>
        <c:axId val="1439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8E7D-44A9-B11D-F2C0CE9A6D14}"/>
            </c:ext>
          </c:extLst>
        </c:ser>
        <c:dLbls>
          <c:showLegendKey val="0"/>
          <c:showVal val="0"/>
          <c:showCatName val="0"/>
          <c:showSerName val="0"/>
          <c:showPercent val="0"/>
          <c:showBubbleSize val="0"/>
        </c:dLbls>
        <c:marker val="1"/>
        <c:smooth val="0"/>
        <c:axId val="143959552"/>
        <c:axId val="143961472"/>
      </c:lineChart>
      <c:dateAx>
        <c:axId val="143959552"/>
        <c:scaling>
          <c:orientation val="minMax"/>
        </c:scaling>
        <c:delete val="1"/>
        <c:axPos val="b"/>
        <c:numFmt formatCode="ge" sourceLinked="1"/>
        <c:majorTickMark val="none"/>
        <c:minorTickMark val="none"/>
        <c:tickLblPos val="none"/>
        <c:crossAx val="143961472"/>
        <c:crosses val="autoZero"/>
        <c:auto val="1"/>
        <c:lblOffset val="100"/>
        <c:baseTimeUnit val="years"/>
      </c:dateAx>
      <c:valAx>
        <c:axId val="1439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5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-34528</c:v>
                </c:pt>
                <c:pt idx="1">
                  <c:v>-35261</c:v>
                </c:pt>
                <c:pt idx="2">
                  <c:v>-24639</c:v>
                </c:pt>
                <c:pt idx="3">
                  <c:v>-22753</c:v>
                </c:pt>
                <c:pt idx="4">
                  <c:v>-33072</c:v>
                </c:pt>
              </c:numCache>
            </c:numRef>
          </c:val>
          <c:extLst>
            <c:ext xmlns:c16="http://schemas.microsoft.com/office/drawing/2014/chart" uri="{C3380CC4-5D6E-409C-BE32-E72D297353CC}">
              <c16:uniqueId val="{00000000-D33A-4BBC-AC2D-ECB636EBD8E7}"/>
            </c:ext>
          </c:extLst>
        </c:ser>
        <c:dLbls>
          <c:showLegendKey val="0"/>
          <c:showVal val="0"/>
          <c:showCatName val="0"/>
          <c:showSerName val="0"/>
          <c:showPercent val="0"/>
          <c:showBubbleSize val="0"/>
        </c:dLbls>
        <c:gapWidth val="150"/>
        <c:axId val="149382272"/>
        <c:axId val="1493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D33A-4BBC-AC2D-ECB636EBD8E7}"/>
            </c:ext>
          </c:extLst>
        </c:ser>
        <c:dLbls>
          <c:showLegendKey val="0"/>
          <c:showVal val="0"/>
          <c:showCatName val="0"/>
          <c:showSerName val="0"/>
          <c:showPercent val="0"/>
          <c:showBubbleSize val="0"/>
        </c:dLbls>
        <c:marker val="1"/>
        <c:smooth val="0"/>
        <c:axId val="149382272"/>
        <c:axId val="149384192"/>
      </c:lineChart>
      <c:dateAx>
        <c:axId val="149382272"/>
        <c:scaling>
          <c:orientation val="minMax"/>
        </c:scaling>
        <c:delete val="1"/>
        <c:axPos val="b"/>
        <c:numFmt formatCode="ge" sourceLinked="1"/>
        <c:majorTickMark val="none"/>
        <c:minorTickMark val="none"/>
        <c:tickLblPos val="none"/>
        <c:crossAx val="149384192"/>
        <c:crosses val="autoZero"/>
        <c:auto val="1"/>
        <c:lblOffset val="100"/>
        <c:baseTimeUnit val="years"/>
      </c:dateAx>
      <c:valAx>
        <c:axId val="14938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938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-58.3</c:v>
                </c:pt>
                <c:pt idx="1">
                  <c:v>-70.3</c:v>
                </c:pt>
                <c:pt idx="2">
                  <c:v>-48.1</c:v>
                </c:pt>
                <c:pt idx="3">
                  <c:v>-67.2</c:v>
                </c:pt>
                <c:pt idx="4">
                  <c:v>-130.1</c:v>
                </c:pt>
              </c:numCache>
            </c:numRef>
          </c:val>
          <c:extLst>
            <c:ext xmlns:c16="http://schemas.microsoft.com/office/drawing/2014/chart" uri="{C3380CC4-5D6E-409C-BE32-E72D297353CC}">
              <c16:uniqueId val="{00000000-4C22-4B5E-8815-06AE3156BAF9}"/>
            </c:ext>
          </c:extLst>
        </c:ser>
        <c:dLbls>
          <c:showLegendKey val="0"/>
          <c:showVal val="0"/>
          <c:showCatName val="0"/>
          <c:showSerName val="0"/>
          <c:showPercent val="0"/>
          <c:showBubbleSize val="0"/>
        </c:dLbls>
        <c:gapWidth val="150"/>
        <c:axId val="149436672"/>
        <c:axId val="1494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4C22-4B5E-8815-06AE3156BAF9}"/>
            </c:ext>
          </c:extLst>
        </c:ser>
        <c:dLbls>
          <c:showLegendKey val="0"/>
          <c:showVal val="0"/>
          <c:showCatName val="0"/>
          <c:showSerName val="0"/>
          <c:showPercent val="0"/>
          <c:showBubbleSize val="0"/>
        </c:dLbls>
        <c:marker val="1"/>
        <c:smooth val="0"/>
        <c:axId val="149436672"/>
        <c:axId val="149438848"/>
      </c:lineChart>
      <c:dateAx>
        <c:axId val="149436672"/>
        <c:scaling>
          <c:orientation val="minMax"/>
        </c:scaling>
        <c:delete val="1"/>
        <c:axPos val="b"/>
        <c:numFmt formatCode="ge" sourceLinked="1"/>
        <c:majorTickMark val="none"/>
        <c:minorTickMark val="none"/>
        <c:tickLblPos val="none"/>
        <c:crossAx val="149438848"/>
        <c:crosses val="autoZero"/>
        <c:auto val="1"/>
        <c:lblOffset val="100"/>
        <c:baseTimeUnit val="years"/>
      </c:dateAx>
      <c:valAx>
        <c:axId val="14943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43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64.8</c:v>
                </c:pt>
                <c:pt idx="1">
                  <c:v>68.900000000000006</c:v>
                </c:pt>
                <c:pt idx="2">
                  <c:v>62.7</c:v>
                </c:pt>
                <c:pt idx="3">
                  <c:v>74.3</c:v>
                </c:pt>
                <c:pt idx="4">
                  <c:v>18</c:v>
                </c:pt>
              </c:numCache>
            </c:numRef>
          </c:val>
          <c:extLst>
            <c:ext xmlns:c16="http://schemas.microsoft.com/office/drawing/2014/chart" uri="{C3380CC4-5D6E-409C-BE32-E72D297353CC}">
              <c16:uniqueId val="{00000000-DD3D-45B1-A053-47ACDC60D84B}"/>
            </c:ext>
          </c:extLst>
        </c:ser>
        <c:dLbls>
          <c:showLegendKey val="0"/>
          <c:showVal val="0"/>
          <c:showCatName val="0"/>
          <c:showSerName val="0"/>
          <c:showPercent val="0"/>
          <c:showBubbleSize val="0"/>
        </c:dLbls>
        <c:gapWidth val="150"/>
        <c:axId val="149465344"/>
        <c:axId val="1494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DD3D-45B1-A053-47ACDC60D84B}"/>
            </c:ext>
          </c:extLst>
        </c:ser>
        <c:dLbls>
          <c:showLegendKey val="0"/>
          <c:showVal val="0"/>
          <c:showCatName val="0"/>
          <c:showSerName val="0"/>
          <c:showPercent val="0"/>
          <c:showBubbleSize val="0"/>
        </c:dLbls>
        <c:marker val="1"/>
        <c:smooth val="0"/>
        <c:axId val="149465344"/>
        <c:axId val="149488000"/>
      </c:lineChart>
      <c:dateAx>
        <c:axId val="149465344"/>
        <c:scaling>
          <c:orientation val="minMax"/>
        </c:scaling>
        <c:delete val="1"/>
        <c:axPos val="b"/>
        <c:numFmt formatCode="ge" sourceLinked="1"/>
        <c:majorTickMark val="none"/>
        <c:minorTickMark val="none"/>
        <c:tickLblPos val="none"/>
        <c:crossAx val="149488000"/>
        <c:crosses val="autoZero"/>
        <c:auto val="1"/>
        <c:lblOffset val="100"/>
        <c:baseTimeUnit val="years"/>
      </c:dateAx>
      <c:valAx>
        <c:axId val="14948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46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9.9</c:v>
                </c:pt>
                <c:pt idx="1">
                  <c:v>7.4</c:v>
                </c:pt>
                <c:pt idx="2">
                  <c:v>10.199999999999999</c:v>
                </c:pt>
                <c:pt idx="3">
                  <c:v>12</c:v>
                </c:pt>
                <c:pt idx="4">
                  <c:v>7.4</c:v>
                </c:pt>
              </c:numCache>
            </c:numRef>
          </c:val>
          <c:extLst>
            <c:ext xmlns:c16="http://schemas.microsoft.com/office/drawing/2014/chart" uri="{C3380CC4-5D6E-409C-BE32-E72D297353CC}">
              <c16:uniqueId val="{00000000-6495-4834-90F5-DD0C7546FA42}"/>
            </c:ext>
          </c:extLst>
        </c:ser>
        <c:dLbls>
          <c:showLegendKey val="0"/>
          <c:showVal val="0"/>
          <c:showCatName val="0"/>
          <c:showSerName val="0"/>
          <c:showPercent val="0"/>
          <c:showBubbleSize val="0"/>
        </c:dLbls>
        <c:gapWidth val="150"/>
        <c:axId val="149514112"/>
        <c:axId val="1495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6495-4834-90F5-DD0C7546FA42}"/>
            </c:ext>
          </c:extLst>
        </c:ser>
        <c:dLbls>
          <c:showLegendKey val="0"/>
          <c:showVal val="0"/>
          <c:showCatName val="0"/>
          <c:showSerName val="0"/>
          <c:showPercent val="0"/>
          <c:showBubbleSize val="0"/>
        </c:dLbls>
        <c:marker val="1"/>
        <c:smooth val="0"/>
        <c:axId val="149514112"/>
        <c:axId val="149524480"/>
      </c:lineChart>
      <c:dateAx>
        <c:axId val="149514112"/>
        <c:scaling>
          <c:orientation val="minMax"/>
        </c:scaling>
        <c:delete val="1"/>
        <c:axPos val="b"/>
        <c:numFmt formatCode="ge" sourceLinked="1"/>
        <c:majorTickMark val="none"/>
        <c:minorTickMark val="none"/>
        <c:tickLblPos val="none"/>
        <c:crossAx val="149524480"/>
        <c:crosses val="autoZero"/>
        <c:auto val="1"/>
        <c:lblOffset val="100"/>
        <c:baseTimeUnit val="years"/>
      </c:dateAx>
      <c:valAx>
        <c:axId val="14952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51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2A1-458B-802C-BDCEFF22E85D}"/>
            </c:ext>
          </c:extLst>
        </c:ser>
        <c:dLbls>
          <c:showLegendKey val="0"/>
          <c:showVal val="0"/>
          <c:showCatName val="0"/>
          <c:showSerName val="0"/>
          <c:showPercent val="0"/>
          <c:showBubbleSize val="0"/>
        </c:dLbls>
        <c:gapWidth val="150"/>
        <c:axId val="149536128"/>
        <c:axId val="1495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42A1-458B-802C-BDCEFF22E85D}"/>
            </c:ext>
          </c:extLst>
        </c:ser>
        <c:dLbls>
          <c:showLegendKey val="0"/>
          <c:showVal val="0"/>
          <c:showCatName val="0"/>
          <c:showSerName val="0"/>
          <c:showPercent val="0"/>
          <c:showBubbleSize val="0"/>
        </c:dLbls>
        <c:marker val="1"/>
        <c:smooth val="0"/>
        <c:axId val="149536128"/>
        <c:axId val="149550592"/>
      </c:lineChart>
      <c:dateAx>
        <c:axId val="149536128"/>
        <c:scaling>
          <c:orientation val="minMax"/>
        </c:scaling>
        <c:delete val="1"/>
        <c:axPos val="b"/>
        <c:numFmt formatCode="ge" sourceLinked="1"/>
        <c:majorTickMark val="none"/>
        <c:minorTickMark val="none"/>
        <c:tickLblPos val="none"/>
        <c:crossAx val="149550592"/>
        <c:crosses val="autoZero"/>
        <c:auto val="1"/>
        <c:lblOffset val="100"/>
        <c:baseTimeUnit val="years"/>
      </c:dateAx>
      <c:valAx>
        <c:axId val="1495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53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31A6-4737-AB0A-C8A82A3D2937}"/>
            </c:ext>
          </c:extLst>
        </c:ser>
        <c:dLbls>
          <c:showLegendKey val="0"/>
          <c:showVal val="0"/>
          <c:showCatName val="0"/>
          <c:showSerName val="0"/>
          <c:showPercent val="0"/>
          <c:showBubbleSize val="0"/>
        </c:dLbls>
        <c:gapWidth val="150"/>
        <c:axId val="149605376"/>
        <c:axId val="1496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1A6-4737-AB0A-C8A82A3D2937}"/>
            </c:ext>
          </c:extLst>
        </c:ser>
        <c:dLbls>
          <c:showLegendKey val="0"/>
          <c:showVal val="0"/>
          <c:showCatName val="0"/>
          <c:showSerName val="0"/>
          <c:showPercent val="0"/>
          <c:showBubbleSize val="0"/>
        </c:dLbls>
        <c:marker val="1"/>
        <c:smooth val="0"/>
        <c:axId val="149605376"/>
        <c:axId val="149607552"/>
      </c:lineChart>
      <c:dateAx>
        <c:axId val="149605376"/>
        <c:scaling>
          <c:orientation val="minMax"/>
        </c:scaling>
        <c:delete val="1"/>
        <c:axPos val="b"/>
        <c:numFmt formatCode="ge" sourceLinked="1"/>
        <c:majorTickMark val="none"/>
        <c:minorTickMark val="none"/>
        <c:tickLblPos val="none"/>
        <c:crossAx val="149607552"/>
        <c:crosses val="autoZero"/>
        <c:auto val="1"/>
        <c:lblOffset val="100"/>
        <c:baseTimeUnit val="years"/>
      </c:dateAx>
      <c:valAx>
        <c:axId val="1496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6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長野県筑北村　冠着荘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5638</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22.9</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2145</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80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60.1</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無</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141</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92.4</v>
      </c>
      <c r="S31" s="127"/>
      <c r="T31" s="127"/>
      <c r="U31" s="127"/>
      <c r="V31" s="127"/>
      <c r="W31" s="127"/>
      <c r="X31" s="127"/>
      <c r="Y31" s="127"/>
      <c r="Z31" s="127"/>
      <c r="AA31" s="127"/>
      <c r="AB31" s="127"/>
      <c r="AC31" s="127"/>
      <c r="AD31" s="127"/>
      <c r="AE31" s="127"/>
      <c r="AF31" s="127">
        <f>データ!Z7</f>
        <v>87.3</v>
      </c>
      <c r="AG31" s="127"/>
      <c r="AH31" s="127"/>
      <c r="AI31" s="127"/>
      <c r="AJ31" s="127"/>
      <c r="AK31" s="127"/>
      <c r="AL31" s="127"/>
      <c r="AM31" s="127"/>
      <c r="AN31" s="127"/>
      <c r="AO31" s="127"/>
      <c r="AP31" s="127"/>
      <c r="AQ31" s="127"/>
      <c r="AR31" s="127"/>
      <c r="AS31" s="127"/>
      <c r="AT31" s="127">
        <f>データ!AA7</f>
        <v>87</v>
      </c>
      <c r="AU31" s="127"/>
      <c r="AV31" s="127"/>
      <c r="AW31" s="127"/>
      <c r="AX31" s="127"/>
      <c r="AY31" s="127"/>
      <c r="AZ31" s="127"/>
      <c r="BA31" s="127"/>
      <c r="BB31" s="127"/>
      <c r="BC31" s="127"/>
      <c r="BD31" s="127"/>
      <c r="BE31" s="127"/>
      <c r="BF31" s="127"/>
      <c r="BG31" s="127"/>
      <c r="BH31" s="127">
        <f>データ!AB7</f>
        <v>99</v>
      </c>
      <c r="BI31" s="127"/>
      <c r="BJ31" s="127"/>
      <c r="BK31" s="127"/>
      <c r="BL31" s="127"/>
      <c r="BM31" s="127"/>
      <c r="BN31" s="127"/>
      <c r="BO31" s="127"/>
      <c r="BP31" s="127"/>
      <c r="BQ31" s="127"/>
      <c r="BR31" s="127"/>
      <c r="BS31" s="127"/>
      <c r="BT31" s="127"/>
      <c r="BU31" s="127"/>
      <c r="BV31" s="127">
        <f>データ!AC7</f>
        <v>94.7</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36.799999999999997</v>
      </c>
      <c r="DG31" s="127"/>
      <c r="DH31" s="127"/>
      <c r="DI31" s="127"/>
      <c r="DJ31" s="127"/>
      <c r="DK31" s="127"/>
      <c r="DL31" s="127"/>
      <c r="DM31" s="127"/>
      <c r="DN31" s="127"/>
      <c r="DO31" s="127"/>
      <c r="DP31" s="127"/>
      <c r="DQ31" s="127"/>
      <c r="DR31" s="127"/>
      <c r="DS31" s="127"/>
      <c r="DT31" s="127">
        <f>データ!AK7</f>
        <v>41.3</v>
      </c>
      <c r="DU31" s="127"/>
      <c r="DV31" s="127"/>
      <c r="DW31" s="127"/>
      <c r="DX31" s="127"/>
      <c r="DY31" s="127"/>
      <c r="DZ31" s="127"/>
      <c r="EA31" s="127"/>
      <c r="EB31" s="127"/>
      <c r="EC31" s="127"/>
      <c r="ED31" s="127"/>
      <c r="EE31" s="127"/>
      <c r="EF31" s="127"/>
      <c r="EG31" s="127"/>
      <c r="EH31" s="127">
        <f>データ!AL7</f>
        <v>32.4</v>
      </c>
      <c r="EI31" s="127"/>
      <c r="EJ31" s="127"/>
      <c r="EK31" s="127"/>
      <c r="EL31" s="127"/>
      <c r="EM31" s="127"/>
      <c r="EN31" s="127"/>
      <c r="EO31" s="127"/>
      <c r="EP31" s="127"/>
      <c r="EQ31" s="127"/>
      <c r="ER31" s="127"/>
      <c r="ES31" s="127"/>
      <c r="ET31" s="127"/>
      <c r="EU31" s="127"/>
      <c r="EV31" s="127">
        <f>データ!AM7</f>
        <v>39.200000000000003</v>
      </c>
      <c r="EW31" s="127"/>
      <c r="EX31" s="127"/>
      <c r="EY31" s="127"/>
      <c r="EZ31" s="127"/>
      <c r="FA31" s="127"/>
      <c r="FB31" s="127"/>
      <c r="FC31" s="127"/>
      <c r="FD31" s="127"/>
      <c r="FE31" s="127"/>
      <c r="FF31" s="127"/>
      <c r="FG31" s="127"/>
      <c r="FH31" s="127"/>
      <c r="FI31" s="127"/>
      <c r="FJ31" s="127">
        <f>データ!AN7</f>
        <v>46.9</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10886</v>
      </c>
      <c r="GU31" s="128"/>
      <c r="GV31" s="128"/>
      <c r="GW31" s="128"/>
      <c r="GX31" s="128"/>
      <c r="GY31" s="128"/>
      <c r="GZ31" s="128"/>
      <c r="HA31" s="128"/>
      <c r="HB31" s="128"/>
      <c r="HC31" s="128"/>
      <c r="HD31" s="128"/>
      <c r="HE31" s="128"/>
      <c r="HF31" s="128"/>
      <c r="HG31" s="128"/>
      <c r="HH31" s="128">
        <f>データ!AV7</f>
        <v>13639</v>
      </c>
      <c r="HI31" s="128"/>
      <c r="HJ31" s="128"/>
      <c r="HK31" s="128"/>
      <c r="HL31" s="128"/>
      <c r="HM31" s="128"/>
      <c r="HN31" s="128"/>
      <c r="HO31" s="128"/>
      <c r="HP31" s="128"/>
      <c r="HQ31" s="128"/>
      <c r="HR31" s="128"/>
      <c r="HS31" s="128"/>
      <c r="HT31" s="128"/>
      <c r="HU31" s="128"/>
      <c r="HV31" s="128">
        <f>データ!AW7</f>
        <v>5890</v>
      </c>
      <c r="HW31" s="128"/>
      <c r="HX31" s="128"/>
      <c r="HY31" s="128"/>
      <c r="HZ31" s="128"/>
      <c r="IA31" s="128"/>
      <c r="IB31" s="128"/>
      <c r="IC31" s="128"/>
      <c r="ID31" s="128"/>
      <c r="IE31" s="128"/>
      <c r="IF31" s="128"/>
      <c r="IG31" s="128"/>
      <c r="IH31" s="128"/>
      <c r="II31" s="128"/>
      <c r="IJ31" s="128">
        <f>データ!AX7</f>
        <v>7496</v>
      </c>
      <c r="IK31" s="128"/>
      <c r="IL31" s="128"/>
      <c r="IM31" s="128"/>
      <c r="IN31" s="128"/>
      <c r="IO31" s="128"/>
      <c r="IP31" s="128"/>
      <c r="IQ31" s="128"/>
      <c r="IR31" s="128"/>
      <c r="IS31" s="128"/>
      <c r="IT31" s="128"/>
      <c r="IU31" s="128"/>
      <c r="IV31" s="128"/>
      <c r="IW31" s="128"/>
      <c r="IX31" s="128">
        <f>データ!AY7</f>
        <v>13737</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90.5</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19.7</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8338</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138</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140</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9.9</v>
      </c>
      <c r="S53" s="127"/>
      <c r="T53" s="127"/>
      <c r="U53" s="127"/>
      <c r="V53" s="127"/>
      <c r="W53" s="127"/>
      <c r="X53" s="127"/>
      <c r="Y53" s="127"/>
      <c r="Z53" s="127"/>
      <c r="AA53" s="127"/>
      <c r="AB53" s="127"/>
      <c r="AC53" s="127"/>
      <c r="AD53" s="127"/>
      <c r="AE53" s="127"/>
      <c r="AF53" s="127">
        <f>データ!BG7</f>
        <v>7.4</v>
      </c>
      <c r="AG53" s="127"/>
      <c r="AH53" s="127"/>
      <c r="AI53" s="127"/>
      <c r="AJ53" s="127"/>
      <c r="AK53" s="127"/>
      <c r="AL53" s="127"/>
      <c r="AM53" s="127"/>
      <c r="AN53" s="127"/>
      <c r="AO53" s="127"/>
      <c r="AP53" s="127"/>
      <c r="AQ53" s="127"/>
      <c r="AR53" s="127"/>
      <c r="AS53" s="127"/>
      <c r="AT53" s="127">
        <f>データ!BH7</f>
        <v>10.199999999999999</v>
      </c>
      <c r="AU53" s="127"/>
      <c r="AV53" s="127"/>
      <c r="AW53" s="127"/>
      <c r="AX53" s="127"/>
      <c r="AY53" s="127"/>
      <c r="AZ53" s="127"/>
      <c r="BA53" s="127"/>
      <c r="BB53" s="127"/>
      <c r="BC53" s="127"/>
      <c r="BD53" s="127"/>
      <c r="BE53" s="127"/>
      <c r="BF53" s="127"/>
      <c r="BG53" s="127"/>
      <c r="BH53" s="127">
        <f>データ!BI7</f>
        <v>12</v>
      </c>
      <c r="BI53" s="127"/>
      <c r="BJ53" s="127"/>
      <c r="BK53" s="127"/>
      <c r="BL53" s="127"/>
      <c r="BM53" s="127"/>
      <c r="BN53" s="127"/>
      <c r="BO53" s="127"/>
      <c r="BP53" s="127"/>
      <c r="BQ53" s="127"/>
      <c r="BR53" s="127"/>
      <c r="BS53" s="127"/>
      <c r="BT53" s="127"/>
      <c r="BU53" s="127"/>
      <c r="BV53" s="127">
        <f>データ!BJ7</f>
        <v>7.4</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64.8</v>
      </c>
      <c r="DG53" s="127"/>
      <c r="DH53" s="127"/>
      <c r="DI53" s="127"/>
      <c r="DJ53" s="127"/>
      <c r="DK53" s="127"/>
      <c r="DL53" s="127"/>
      <c r="DM53" s="127"/>
      <c r="DN53" s="127"/>
      <c r="DO53" s="127"/>
      <c r="DP53" s="127"/>
      <c r="DQ53" s="127"/>
      <c r="DR53" s="127"/>
      <c r="DS53" s="127"/>
      <c r="DT53" s="127">
        <f>データ!BR7</f>
        <v>68.900000000000006</v>
      </c>
      <c r="DU53" s="127"/>
      <c r="DV53" s="127"/>
      <c r="DW53" s="127"/>
      <c r="DX53" s="127"/>
      <c r="DY53" s="127"/>
      <c r="DZ53" s="127"/>
      <c r="EA53" s="127"/>
      <c r="EB53" s="127"/>
      <c r="EC53" s="127"/>
      <c r="ED53" s="127"/>
      <c r="EE53" s="127"/>
      <c r="EF53" s="127"/>
      <c r="EG53" s="127"/>
      <c r="EH53" s="127">
        <f>データ!BS7</f>
        <v>62.7</v>
      </c>
      <c r="EI53" s="127"/>
      <c r="EJ53" s="127"/>
      <c r="EK53" s="127"/>
      <c r="EL53" s="127"/>
      <c r="EM53" s="127"/>
      <c r="EN53" s="127"/>
      <c r="EO53" s="127"/>
      <c r="EP53" s="127"/>
      <c r="EQ53" s="127"/>
      <c r="ER53" s="127"/>
      <c r="ES53" s="127"/>
      <c r="ET53" s="127"/>
      <c r="EU53" s="127"/>
      <c r="EV53" s="127">
        <f>データ!BT7</f>
        <v>74.3</v>
      </c>
      <c r="EW53" s="127"/>
      <c r="EX53" s="127"/>
      <c r="EY53" s="127"/>
      <c r="EZ53" s="127"/>
      <c r="FA53" s="127"/>
      <c r="FB53" s="127"/>
      <c r="FC53" s="127"/>
      <c r="FD53" s="127"/>
      <c r="FE53" s="127"/>
      <c r="FF53" s="127"/>
      <c r="FG53" s="127"/>
      <c r="FH53" s="127"/>
      <c r="FI53" s="127"/>
      <c r="FJ53" s="127">
        <f>データ!BU7</f>
        <v>18</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-58.3</v>
      </c>
      <c r="GU53" s="127"/>
      <c r="GV53" s="127"/>
      <c r="GW53" s="127"/>
      <c r="GX53" s="127"/>
      <c r="GY53" s="127"/>
      <c r="GZ53" s="127"/>
      <c r="HA53" s="127"/>
      <c r="HB53" s="127"/>
      <c r="HC53" s="127"/>
      <c r="HD53" s="127"/>
      <c r="HE53" s="127"/>
      <c r="HF53" s="127"/>
      <c r="HG53" s="127"/>
      <c r="HH53" s="127">
        <f>データ!CC7</f>
        <v>-70.3</v>
      </c>
      <c r="HI53" s="127"/>
      <c r="HJ53" s="127"/>
      <c r="HK53" s="127"/>
      <c r="HL53" s="127"/>
      <c r="HM53" s="127"/>
      <c r="HN53" s="127"/>
      <c r="HO53" s="127"/>
      <c r="HP53" s="127"/>
      <c r="HQ53" s="127"/>
      <c r="HR53" s="127"/>
      <c r="HS53" s="127"/>
      <c r="HT53" s="127"/>
      <c r="HU53" s="127"/>
      <c r="HV53" s="127">
        <f>データ!CD7</f>
        <v>-48.1</v>
      </c>
      <c r="HW53" s="127"/>
      <c r="HX53" s="127"/>
      <c r="HY53" s="127"/>
      <c r="HZ53" s="127"/>
      <c r="IA53" s="127"/>
      <c r="IB53" s="127"/>
      <c r="IC53" s="127"/>
      <c r="ID53" s="127"/>
      <c r="IE53" s="127"/>
      <c r="IF53" s="127"/>
      <c r="IG53" s="127"/>
      <c r="IH53" s="127"/>
      <c r="II53" s="127"/>
      <c r="IJ53" s="127">
        <f>データ!CE7</f>
        <v>-67.2</v>
      </c>
      <c r="IK53" s="127"/>
      <c r="IL53" s="127"/>
      <c r="IM53" s="127"/>
      <c r="IN53" s="127"/>
      <c r="IO53" s="127"/>
      <c r="IP53" s="127"/>
      <c r="IQ53" s="127"/>
      <c r="IR53" s="127"/>
      <c r="IS53" s="127"/>
      <c r="IT53" s="127"/>
      <c r="IU53" s="127"/>
      <c r="IV53" s="127"/>
      <c r="IW53" s="127"/>
      <c r="IX53" s="127">
        <f>データ!CF7</f>
        <v>-130.1</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-34528</v>
      </c>
      <c r="KI53" s="128"/>
      <c r="KJ53" s="128"/>
      <c r="KK53" s="128"/>
      <c r="KL53" s="128"/>
      <c r="KM53" s="128"/>
      <c r="KN53" s="128"/>
      <c r="KO53" s="128"/>
      <c r="KP53" s="128"/>
      <c r="KQ53" s="128"/>
      <c r="KR53" s="128"/>
      <c r="KS53" s="128"/>
      <c r="KT53" s="128"/>
      <c r="KU53" s="128"/>
      <c r="KV53" s="128">
        <f>データ!CN7</f>
        <v>-35261</v>
      </c>
      <c r="KW53" s="128"/>
      <c r="KX53" s="128"/>
      <c r="KY53" s="128"/>
      <c r="KZ53" s="128"/>
      <c r="LA53" s="128"/>
      <c r="LB53" s="128"/>
      <c r="LC53" s="128"/>
      <c r="LD53" s="128"/>
      <c r="LE53" s="128"/>
      <c r="LF53" s="128"/>
      <c r="LG53" s="128"/>
      <c r="LH53" s="128"/>
      <c r="LI53" s="128"/>
      <c r="LJ53" s="128">
        <f>データ!CO7</f>
        <v>-24639</v>
      </c>
      <c r="LK53" s="128"/>
      <c r="LL53" s="128"/>
      <c r="LM53" s="128"/>
      <c r="LN53" s="128"/>
      <c r="LO53" s="128"/>
      <c r="LP53" s="128"/>
      <c r="LQ53" s="128"/>
      <c r="LR53" s="128"/>
      <c r="LS53" s="128"/>
      <c r="LT53" s="128"/>
      <c r="LU53" s="128"/>
      <c r="LV53" s="128"/>
      <c r="LW53" s="128"/>
      <c r="LX53" s="128">
        <f>データ!CP7</f>
        <v>-22753</v>
      </c>
      <c r="LY53" s="128"/>
      <c r="LZ53" s="128"/>
      <c r="MA53" s="128"/>
      <c r="MB53" s="128"/>
      <c r="MC53" s="128"/>
      <c r="MD53" s="128"/>
      <c r="ME53" s="128"/>
      <c r="MF53" s="128"/>
      <c r="MG53" s="128"/>
      <c r="MH53" s="128"/>
      <c r="MI53" s="128"/>
      <c r="MJ53" s="128"/>
      <c r="MK53" s="128"/>
      <c r="ML53" s="128">
        <f>データ!CQ7</f>
        <v>-33072</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16.3</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33.9</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-47.7</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-14948</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3" t="s">
        <v>139</v>
      </c>
      <c r="NJ66" s="134"/>
      <c r="NK66" s="134"/>
      <c r="NL66" s="134"/>
      <c r="NM66" s="134"/>
      <c r="NN66" s="134"/>
      <c r="NO66" s="134"/>
      <c r="NP66" s="134"/>
      <c r="NQ66" s="134"/>
      <c r="NR66" s="134"/>
      <c r="NS66" s="134"/>
      <c r="NT66" s="134"/>
      <c r="NU66" s="134"/>
      <c r="NV66" s="134"/>
      <c r="NW66" s="13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222766</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3"/>
      <c r="NJ67" s="134"/>
      <c r="NK67" s="134"/>
      <c r="NL67" s="134"/>
      <c r="NM67" s="134"/>
      <c r="NN67" s="134"/>
      <c r="NO67" s="134"/>
      <c r="NP67" s="134"/>
      <c r="NQ67" s="134"/>
      <c r="NR67" s="134"/>
      <c r="NS67" s="134"/>
      <c r="NT67" s="134"/>
      <c r="NU67" s="134"/>
      <c r="NV67" s="134"/>
      <c r="NW67" s="13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3"/>
      <c r="NJ68" s="134"/>
      <c r="NK68" s="134"/>
      <c r="NL68" s="134"/>
      <c r="NM68" s="134"/>
      <c r="NN68" s="134"/>
      <c r="NO68" s="134"/>
      <c r="NP68" s="134"/>
      <c r="NQ68" s="134"/>
      <c r="NR68" s="134"/>
      <c r="NS68" s="134"/>
      <c r="NT68" s="134"/>
      <c r="NU68" s="134"/>
      <c r="NV68" s="134"/>
      <c r="NW68" s="13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3"/>
      <c r="NJ69" s="134"/>
      <c r="NK69" s="134"/>
      <c r="NL69" s="134"/>
      <c r="NM69" s="134"/>
      <c r="NN69" s="134"/>
      <c r="NO69" s="134"/>
      <c r="NP69" s="134"/>
      <c r="NQ69" s="134"/>
      <c r="NR69" s="134"/>
      <c r="NS69" s="134"/>
      <c r="NT69" s="134"/>
      <c r="NU69" s="134"/>
      <c r="NV69" s="134"/>
      <c r="NW69" s="13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3"/>
      <c r="NJ70" s="134"/>
      <c r="NK70" s="134"/>
      <c r="NL70" s="134"/>
      <c r="NM70" s="134"/>
      <c r="NN70" s="134"/>
      <c r="NO70" s="134"/>
      <c r="NP70" s="134"/>
      <c r="NQ70" s="134"/>
      <c r="NR70" s="134"/>
      <c r="NS70" s="134"/>
      <c r="NT70" s="134"/>
      <c r="NU70" s="134"/>
      <c r="NV70" s="134"/>
      <c r="NW70" s="13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3"/>
      <c r="NJ71" s="134"/>
      <c r="NK71" s="134"/>
      <c r="NL71" s="134"/>
      <c r="NM71" s="134"/>
      <c r="NN71" s="134"/>
      <c r="NO71" s="134"/>
      <c r="NP71" s="134"/>
      <c r="NQ71" s="134"/>
      <c r="NR71" s="134"/>
      <c r="NS71" s="134"/>
      <c r="NT71" s="134"/>
      <c r="NU71" s="134"/>
      <c r="NV71" s="134"/>
      <c r="NW71" s="13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3"/>
      <c r="NJ72" s="134"/>
      <c r="NK72" s="134"/>
      <c r="NL72" s="134"/>
      <c r="NM72" s="134"/>
      <c r="NN72" s="134"/>
      <c r="NO72" s="134"/>
      <c r="NP72" s="134"/>
      <c r="NQ72" s="134"/>
      <c r="NR72" s="134"/>
      <c r="NS72" s="134"/>
      <c r="NT72" s="134"/>
      <c r="NU72" s="134"/>
      <c r="NV72" s="134"/>
      <c r="NW72" s="13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3"/>
      <c r="NJ73" s="134"/>
      <c r="NK73" s="134"/>
      <c r="NL73" s="134"/>
      <c r="NM73" s="134"/>
      <c r="NN73" s="134"/>
      <c r="NO73" s="134"/>
      <c r="NP73" s="134"/>
      <c r="NQ73" s="134"/>
      <c r="NR73" s="134"/>
      <c r="NS73" s="134"/>
      <c r="NT73" s="134"/>
      <c r="NU73" s="134"/>
      <c r="NV73" s="134"/>
      <c r="NW73" s="13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3"/>
      <c r="NJ74" s="134"/>
      <c r="NK74" s="134"/>
      <c r="NL74" s="134"/>
      <c r="NM74" s="134"/>
      <c r="NN74" s="134"/>
      <c r="NO74" s="134"/>
      <c r="NP74" s="134"/>
      <c r="NQ74" s="134"/>
      <c r="NR74" s="134"/>
      <c r="NS74" s="134"/>
      <c r="NT74" s="134"/>
      <c r="NU74" s="134"/>
      <c r="NV74" s="134"/>
      <c r="NW74" s="135"/>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3"/>
      <c r="NJ75" s="134"/>
      <c r="NK75" s="134"/>
      <c r="NL75" s="134"/>
      <c r="NM75" s="134"/>
      <c r="NN75" s="134"/>
      <c r="NO75" s="134"/>
      <c r="NP75" s="134"/>
      <c r="NQ75" s="134"/>
      <c r="NR75" s="134"/>
      <c r="NS75" s="134"/>
      <c r="NT75" s="134"/>
      <c r="NU75" s="134"/>
      <c r="NV75" s="134"/>
      <c r="NW75" s="135"/>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9">
        <f>データ!DJ6</f>
        <v>1500</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33"/>
      <c r="NJ76" s="134"/>
      <c r="NK76" s="134"/>
      <c r="NL76" s="134"/>
      <c r="NM76" s="134"/>
      <c r="NN76" s="134"/>
      <c r="NO76" s="134"/>
      <c r="NP76" s="134"/>
      <c r="NQ76" s="134"/>
      <c r="NR76" s="134"/>
      <c r="NS76" s="134"/>
      <c r="NT76" s="134"/>
      <c r="NU76" s="134"/>
      <c r="NV76" s="134"/>
      <c r="NW76" s="135"/>
    </row>
    <row r="77" spans="1:387" ht="13.5" customHeight="1" x14ac:dyDescent="0.15">
      <c r="A77" s="2"/>
      <c r="B77" s="21"/>
      <c r="C77" s="4"/>
      <c r="D77" s="4"/>
      <c r="E77" s="4"/>
      <c r="F77" s="4"/>
      <c r="I77" s="126" t="s">
        <v>27</v>
      </c>
      <c r="J77" s="126"/>
      <c r="K77" s="126"/>
      <c r="L77" s="126"/>
      <c r="M77" s="126"/>
      <c r="N77" s="126"/>
      <c r="O77" s="126"/>
      <c r="P77" s="126"/>
      <c r="Q77" s="126"/>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6" t="s">
        <v>27</v>
      </c>
      <c r="GL77" s="126"/>
      <c r="GM77" s="126"/>
      <c r="GN77" s="126"/>
      <c r="GO77" s="126"/>
      <c r="GP77" s="126"/>
      <c r="GQ77" s="126"/>
      <c r="GR77" s="126"/>
      <c r="GS77" s="126"/>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33"/>
      <c r="NJ77" s="134"/>
      <c r="NK77" s="134"/>
      <c r="NL77" s="134"/>
      <c r="NM77" s="134"/>
      <c r="NN77" s="134"/>
      <c r="NO77" s="134"/>
      <c r="NP77" s="134"/>
      <c r="NQ77" s="134"/>
      <c r="NR77" s="134"/>
      <c r="NS77" s="134"/>
      <c r="NT77" s="134"/>
      <c r="NU77" s="134"/>
      <c r="NV77" s="134"/>
      <c r="NW77" s="135"/>
    </row>
    <row r="78" spans="1:387" ht="13.5" customHeight="1" x14ac:dyDescent="0.15">
      <c r="A78" s="2"/>
      <c r="B78" s="21"/>
      <c r="C78" s="4"/>
      <c r="D78" s="4"/>
      <c r="E78" s="4"/>
      <c r="F78" s="4"/>
      <c r="G78" s="4"/>
      <c r="H78" s="4"/>
      <c r="I78" s="126" t="s">
        <v>29</v>
      </c>
      <c r="J78" s="126"/>
      <c r="K78" s="126"/>
      <c r="L78" s="126"/>
      <c r="M78" s="126"/>
      <c r="N78" s="126"/>
      <c r="O78" s="126"/>
      <c r="P78" s="126"/>
      <c r="Q78" s="126"/>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6" t="s">
        <v>29</v>
      </c>
      <c r="GL78" s="126"/>
      <c r="GM78" s="126"/>
      <c r="GN78" s="126"/>
      <c r="GO78" s="126"/>
      <c r="GP78" s="126"/>
      <c r="GQ78" s="126"/>
      <c r="GR78" s="126"/>
      <c r="GS78" s="126"/>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38.5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33"/>
      <c r="NJ78" s="134"/>
      <c r="NK78" s="134"/>
      <c r="NL78" s="134"/>
      <c r="NM78" s="134"/>
      <c r="NN78" s="134"/>
      <c r="NO78" s="134"/>
      <c r="NP78" s="134"/>
      <c r="NQ78" s="134"/>
      <c r="NR78" s="134"/>
      <c r="NS78" s="134"/>
      <c r="NT78" s="134"/>
      <c r="NU78" s="134"/>
      <c r="NV78" s="134"/>
      <c r="NW78" s="13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3"/>
      <c r="NJ79" s="134"/>
      <c r="NK79" s="134"/>
      <c r="NL79" s="134"/>
      <c r="NM79" s="134"/>
      <c r="NN79" s="134"/>
      <c r="NO79" s="134"/>
      <c r="NP79" s="134"/>
      <c r="NQ79" s="134"/>
      <c r="NR79" s="134"/>
      <c r="NS79" s="134"/>
      <c r="NT79" s="134"/>
      <c r="NU79" s="134"/>
      <c r="NV79" s="134"/>
      <c r="NW79" s="13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3"/>
      <c r="NJ80" s="134"/>
      <c r="NK80" s="134"/>
      <c r="NL80" s="134"/>
      <c r="NM80" s="134"/>
      <c r="NN80" s="134"/>
      <c r="NO80" s="134"/>
      <c r="NP80" s="134"/>
      <c r="NQ80" s="134"/>
      <c r="NR80" s="134"/>
      <c r="NS80" s="134"/>
      <c r="NT80" s="134"/>
      <c r="NU80" s="134"/>
      <c r="NV80" s="134"/>
      <c r="NW80" s="13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3"/>
      <c r="NJ81" s="134"/>
      <c r="NK81" s="134"/>
      <c r="NL81" s="134"/>
      <c r="NM81" s="134"/>
      <c r="NN81" s="134"/>
      <c r="NO81" s="134"/>
      <c r="NP81" s="134"/>
      <c r="NQ81" s="134"/>
      <c r="NR81" s="134"/>
      <c r="NS81" s="134"/>
      <c r="NT81" s="134"/>
      <c r="NU81" s="134"/>
      <c r="NV81" s="134"/>
      <c r="NW81" s="13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6"/>
      <c r="NJ82" s="137"/>
      <c r="NK82" s="137"/>
      <c r="NL82" s="137"/>
      <c r="NM82" s="137"/>
      <c r="NN82" s="137"/>
      <c r="NO82" s="137"/>
      <c r="NP82" s="137"/>
      <c r="NQ82" s="137"/>
      <c r="NR82" s="137"/>
      <c r="NS82" s="137"/>
      <c r="NT82" s="137"/>
      <c r="NU82" s="137"/>
      <c r="NV82" s="137"/>
      <c r="NW82" s="13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H6BMqTc24NDOuuqtWJBSS7ANmPbktYiacd0jzqpoVGjzYP0ykU1UvEP0PsdRZI2FvJZm8Cn32Iu1bLZq2sWfFw==" saltValue="58r24iObwNV4pnI5KZWr/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94</v>
      </c>
      <c r="AO5" s="56" t="s">
        <v>95</v>
      </c>
      <c r="AP5" s="56" t="s">
        <v>96</v>
      </c>
      <c r="AQ5" s="56" t="s">
        <v>97</v>
      </c>
      <c r="AR5" s="56" t="s">
        <v>98</v>
      </c>
      <c r="AS5" s="56" t="s">
        <v>99</v>
      </c>
      <c r="AT5" s="56" t="s">
        <v>100</v>
      </c>
      <c r="AU5" s="56" t="s">
        <v>103</v>
      </c>
      <c r="AV5" s="56" t="s">
        <v>91</v>
      </c>
      <c r="AW5" s="56" t="s">
        <v>92</v>
      </c>
      <c r="AX5" s="56" t="s">
        <v>102</v>
      </c>
      <c r="AY5" s="56" t="s">
        <v>94</v>
      </c>
      <c r="AZ5" s="56" t="s">
        <v>95</v>
      </c>
      <c r="BA5" s="56" t="s">
        <v>96</v>
      </c>
      <c r="BB5" s="56" t="s">
        <v>97</v>
      </c>
      <c r="BC5" s="56" t="s">
        <v>98</v>
      </c>
      <c r="BD5" s="56" t="s">
        <v>99</v>
      </c>
      <c r="BE5" s="56" t="s">
        <v>100</v>
      </c>
      <c r="BF5" s="56" t="s">
        <v>90</v>
      </c>
      <c r="BG5" s="56" t="s">
        <v>91</v>
      </c>
      <c r="BH5" s="56" t="s">
        <v>92</v>
      </c>
      <c r="BI5" s="56" t="s">
        <v>93</v>
      </c>
      <c r="BJ5" s="56" t="s">
        <v>104</v>
      </c>
      <c r="BK5" s="56" t="s">
        <v>95</v>
      </c>
      <c r="BL5" s="56" t="s">
        <v>96</v>
      </c>
      <c r="BM5" s="56" t="s">
        <v>97</v>
      </c>
      <c r="BN5" s="56" t="s">
        <v>98</v>
      </c>
      <c r="BO5" s="56" t="s">
        <v>99</v>
      </c>
      <c r="BP5" s="56" t="s">
        <v>100</v>
      </c>
      <c r="BQ5" s="56" t="s">
        <v>103</v>
      </c>
      <c r="BR5" s="56" t="s">
        <v>91</v>
      </c>
      <c r="BS5" s="56" t="s">
        <v>92</v>
      </c>
      <c r="BT5" s="56" t="s">
        <v>105</v>
      </c>
      <c r="BU5" s="56" t="s">
        <v>106</v>
      </c>
      <c r="BV5" s="56" t="s">
        <v>95</v>
      </c>
      <c r="BW5" s="56" t="s">
        <v>96</v>
      </c>
      <c r="BX5" s="56" t="s">
        <v>97</v>
      </c>
      <c r="BY5" s="56" t="s">
        <v>98</v>
      </c>
      <c r="BZ5" s="56" t="s">
        <v>99</v>
      </c>
      <c r="CA5" s="56" t="s">
        <v>100</v>
      </c>
      <c r="CB5" s="56" t="s">
        <v>90</v>
      </c>
      <c r="CC5" s="56" t="s">
        <v>101</v>
      </c>
      <c r="CD5" s="56" t="s">
        <v>107</v>
      </c>
      <c r="CE5" s="56" t="s">
        <v>93</v>
      </c>
      <c r="CF5" s="56" t="s">
        <v>106</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51"/>
      <c r="DJ5" s="151"/>
      <c r="DK5" s="56" t="s">
        <v>90</v>
      </c>
      <c r="DL5" s="56" t="s">
        <v>91</v>
      </c>
      <c r="DM5" s="56" t="s">
        <v>92</v>
      </c>
      <c r="DN5" s="56" t="s">
        <v>93</v>
      </c>
      <c r="DO5" s="56" t="s">
        <v>94</v>
      </c>
      <c r="DP5" s="56" t="s">
        <v>95</v>
      </c>
      <c r="DQ5" s="56" t="s">
        <v>96</v>
      </c>
      <c r="DR5" s="56" t="s">
        <v>97</v>
      </c>
      <c r="DS5" s="56" t="s">
        <v>98</v>
      </c>
      <c r="DT5" s="56" t="s">
        <v>99</v>
      </c>
      <c r="DU5" s="56" t="s">
        <v>35</v>
      </c>
      <c r="DV5" s="56" t="s">
        <v>90</v>
      </c>
      <c r="DW5" s="56" t="s">
        <v>101</v>
      </c>
      <c r="DX5" s="56" t="s">
        <v>92</v>
      </c>
      <c r="DY5" s="56" t="s">
        <v>93</v>
      </c>
      <c r="DZ5" s="56" t="s">
        <v>94</v>
      </c>
      <c r="EA5" s="56" t="s">
        <v>95</v>
      </c>
      <c r="EB5" s="56" t="s">
        <v>96</v>
      </c>
      <c r="EC5" s="56" t="s">
        <v>97</v>
      </c>
      <c r="ED5" s="56" t="s">
        <v>98</v>
      </c>
      <c r="EE5" s="56" t="s">
        <v>99</v>
      </c>
      <c r="EF5" s="56" t="s">
        <v>100</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2018</v>
      </c>
      <c r="C6" s="57">
        <f t="shared" ref="C6:X6" si="2">C8</f>
        <v>204528</v>
      </c>
      <c r="D6" s="57">
        <f t="shared" si="2"/>
        <v>47</v>
      </c>
      <c r="E6" s="57">
        <f t="shared" si="2"/>
        <v>11</v>
      </c>
      <c r="F6" s="57">
        <f t="shared" si="2"/>
        <v>1</v>
      </c>
      <c r="G6" s="57">
        <f t="shared" si="2"/>
        <v>3</v>
      </c>
      <c r="H6" s="57" t="str">
        <f>SUBSTITUTE(H8,"　","")</f>
        <v>長野県筑北村</v>
      </c>
      <c r="I6" s="57" t="str">
        <f t="shared" si="2"/>
        <v>冠着荘</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2145</v>
      </c>
      <c r="R6" s="60">
        <f t="shared" si="2"/>
        <v>80</v>
      </c>
      <c r="S6" s="61">
        <f t="shared" si="2"/>
        <v>5638</v>
      </c>
      <c r="T6" s="62" t="str">
        <f t="shared" si="2"/>
        <v>導入なし</v>
      </c>
      <c r="U6" s="58">
        <f t="shared" si="2"/>
        <v>22.9</v>
      </c>
      <c r="V6" s="62" t="str">
        <f t="shared" si="2"/>
        <v>無</v>
      </c>
      <c r="W6" s="63">
        <f t="shared" si="2"/>
        <v>60.1</v>
      </c>
      <c r="X6" s="62" t="str">
        <f t="shared" si="2"/>
        <v>無</v>
      </c>
      <c r="Y6" s="64">
        <f>IF(Y8="-",NA(),Y8)</f>
        <v>92.4</v>
      </c>
      <c r="Z6" s="64">
        <f t="shared" ref="Z6:AH6" si="3">IF(Z8="-",NA(),Z8)</f>
        <v>87.3</v>
      </c>
      <c r="AA6" s="64">
        <f t="shared" si="3"/>
        <v>87</v>
      </c>
      <c r="AB6" s="64">
        <f t="shared" si="3"/>
        <v>99</v>
      </c>
      <c r="AC6" s="64">
        <f t="shared" si="3"/>
        <v>94.7</v>
      </c>
      <c r="AD6" s="64">
        <f t="shared" si="3"/>
        <v>86.7</v>
      </c>
      <c r="AE6" s="64">
        <f t="shared" si="3"/>
        <v>90.7</v>
      </c>
      <c r="AF6" s="64">
        <f t="shared" si="3"/>
        <v>86.4</v>
      </c>
      <c r="AG6" s="64">
        <f t="shared" si="3"/>
        <v>93.1</v>
      </c>
      <c r="AH6" s="64">
        <f t="shared" si="3"/>
        <v>90.5</v>
      </c>
      <c r="AI6" s="64" t="str">
        <f>IF(AI8="-","【-】","【"&amp;SUBSTITUTE(TEXT(AI8,"#,##0.0"),"-","△")&amp;"】")</f>
        <v>【112.0】</v>
      </c>
      <c r="AJ6" s="64">
        <f>IF(AJ8="-",NA(),AJ8)</f>
        <v>36.799999999999997</v>
      </c>
      <c r="AK6" s="64">
        <f t="shared" ref="AK6:AS6" si="4">IF(AK8="-",NA(),AK8)</f>
        <v>41.3</v>
      </c>
      <c r="AL6" s="64">
        <f t="shared" si="4"/>
        <v>32.4</v>
      </c>
      <c r="AM6" s="64">
        <f t="shared" si="4"/>
        <v>39.200000000000003</v>
      </c>
      <c r="AN6" s="64">
        <f t="shared" si="4"/>
        <v>46.9</v>
      </c>
      <c r="AO6" s="64">
        <f t="shared" si="4"/>
        <v>34.4</v>
      </c>
      <c r="AP6" s="64">
        <f t="shared" si="4"/>
        <v>35.5</v>
      </c>
      <c r="AQ6" s="64">
        <f t="shared" si="4"/>
        <v>34.700000000000003</v>
      </c>
      <c r="AR6" s="64">
        <f t="shared" si="4"/>
        <v>32.299999999999997</v>
      </c>
      <c r="AS6" s="64">
        <f t="shared" si="4"/>
        <v>19.7</v>
      </c>
      <c r="AT6" s="64" t="str">
        <f>IF(AT8="-","【-】","【"&amp;SUBSTITUTE(TEXT(AT8,"#,##0.0"),"-","△")&amp;"】")</f>
        <v>【19.5】</v>
      </c>
      <c r="AU6" s="59">
        <f>IF(AU8="-",NA(),AU8)</f>
        <v>10886</v>
      </c>
      <c r="AV6" s="59">
        <f t="shared" ref="AV6:BD6" si="5">IF(AV8="-",NA(),AV8)</f>
        <v>13639</v>
      </c>
      <c r="AW6" s="59">
        <f t="shared" si="5"/>
        <v>5890</v>
      </c>
      <c r="AX6" s="59">
        <f t="shared" si="5"/>
        <v>7496</v>
      </c>
      <c r="AY6" s="59">
        <f t="shared" si="5"/>
        <v>13737</v>
      </c>
      <c r="AZ6" s="59">
        <f t="shared" si="5"/>
        <v>4046</v>
      </c>
      <c r="BA6" s="59">
        <f t="shared" si="5"/>
        <v>4096</v>
      </c>
      <c r="BB6" s="59">
        <f t="shared" si="5"/>
        <v>11889</v>
      </c>
      <c r="BC6" s="59">
        <f t="shared" si="5"/>
        <v>15661</v>
      </c>
      <c r="BD6" s="59">
        <f t="shared" si="5"/>
        <v>8338</v>
      </c>
      <c r="BE6" s="59" t="str">
        <f>IF(BE8="-","【-】","【"&amp;SUBSTITUTE(TEXT(BE8,"#,##0"),"-","△")&amp;"】")</f>
        <v>【4,220】</v>
      </c>
      <c r="BF6" s="64">
        <f>IF(BF8="-",NA(),BF8)</f>
        <v>9.9</v>
      </c>
      <c r="BG6" s="64">
        <f t="shared" ref="BG6:BO6" si="6">IF(BG8="-",NA(),BG8)</f>
        <v>7.4</v>
      </c>
      <c r="BH6" s="64">
        <f t="shared" si="6"/>
        <v>10.199999999999999</v>
      </c>
      <c r="BI6" s="64">
        <f t="shared" si="6"/>
        <v>12</v>
      </c>
      <c r="BJ6" s="64">
        <f t="shared" si="6"/>
        <v>7.4</v>
      </c>
      <c r="BK6" s="64">
        <f t="shared" si="6"/>
        <v>16.7</v>
      </c>
      <c r="BL6" s="64">
        <f t="shared" si="6"/>
        <v>17.399999999999999</v>
      </c>
      <c r="BM6" s="64">
        <f t="shared" si="6"/>
        <v>16</v>
      </c>
      <c r="BN6" s="64">
        <f t="shared" si="6"/>
        <v>15.6</v>
      </c>
      <c r="BO6" s="64">
        <f t="shared" si="6"/>
        <v>16.3</v>
      </c>
      <c r="BP6" s="64" t="str">
        <f>IF(BP8="-","【-】","【"&amp;SUBSTITUTE(TEXT(BP8,"#,##0.0"),"-","△")&amp;"】")</f>
        <v>【22.1】</v>
      </c>
      <c r="BQ6" s="64">
        <f>IF(BQ8="-",NA(),BQ8)</f>
        <v>64.8</v>
      </c>
      <c r="BR6" s="64">
        <f t="shared" ref="BR6:BZ6" si="7">IF(BR8="-",NA(),BR8)</f>
        <v>68.900000000000006</v>
      </c>
      <c r="BS6" s="64">
        <f t="shared" si="7"/>
        <v>62.7</v>
      </c>
      <c r="BT6" s="64">
        <f t="shared" si="7"/>
        <v>74.3</v>
      </c>
      <c r="BU6" s="64">
        <f t="shared" si="7"/>
        <v>18</v>
      </c>
      <c r="BV6" s="64">
        <f t="shared" si="7"/>
        <v>38.4</v>
      </c>
      <c r="BW6" s="64">
        <f t="shared" si="7"/>
        <v>35.799999999999997</v>
      </c>
      <c r="BX6" s="64">
        <f t="shared" si="7"/>
        <v>39.4</v>
      </c>
      <c r="BY6" s="64">
        <f t="shared" si="7"/>
        <v>41.5</v>
      </c>
      <c r="BZ6" s="64">
        <f t="shared" si="7"/>
        <v>33.9</v>
      </c>
      <c r="CA6" s="64" t="str">
        <f>IF(CA8="-","【-】","【"&amp;SUBSTITUTE(TEXT(CA8,"#,##0.0"),"-","△")&amp;"】")</f>
        <v>【32.5】</v>
      </c>
      <c r="CB6" s="64">
        <f>IF(CB8="-",NA(),CB8)</f>
        <v>-58.3</v>
      </c>
      <c r="CC6" s="64">
        <f t="shared" ref="CC6:CK6" si="8">IF(CC8="-",NA(),CC8)</f>
        <v>-70.3</v>
      </c>
      <c r="CD6" s="64">
        <f t="shared" si="8"/>
        <v>-48.1</v>
      </c>
      <c r="CE6" s="64">
        <f t="shared" si="8"/>
        <v>-67.2</v>
      </c>
      <c r="CF6" s="64">
        <f t="shared" si="8"/>
        <v>-130.1</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-34528</v>
      </c>
      <c r="CN6" s="59">
        <f t="shared" ref="CN6:CV6" si="9">IF(CN8="-",NA(),CN8)</f>
        <v>-35261</v>
      </c>
      <c r="CO6" s="59">
        <f t="shared" si="9"/>
        <v>-24639</v>
      </c>
      <c r="CP6" s="59">
        <f t="shared" si="9"/>
        <v>-22753</v>
      </c>
      <c r="CQ6" s="59">
        <f t="shared" si="9"/>
        <v>-33072</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119</v>
      </c>
      <c r="DI6" s="60">
        <f t="shared" ref="DI6:DJ6" si="10">DI8</f>
        <v>222766</v>
      </c>
      <c r="DJ6" s="60">
        <f t="shared" si="10"/>
        <v>1500</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2.0000000000000001E-4</v>
      </c>
      <c r="EH6" s="65">
        <f t="shared" ref="EH6:EP6" si="12">IF(EH8="-",NA(),EH8)</f>
        <v>1E-4</v>
      </c>
      <c r="EI6" s="65">
        <f t="shared" si="12"/>
        <v>2.0000000000000001E-4</v>
      </c>
      <c r="EJ6" s="65">
        <f t="shared" si="12"/>
        <v>2.0000000000000001E-4</v>
      </c>
      <c r="EK6" s="65">
        <f t="shared" si="12"/>
        <v>1E-4</v>
      </c>
      <c r="EL6" s="65">
        <f t="shared" si="12"/>
        <v>2.9999999999999997E-4</v>
      </c>
      <c r="EM6" s="65">
        <f t="shared" si="12"/>
        <v>2.0000000000000001E-4</v>
      </c>
      <c r="EN6" s="65">
        <f t="shared" si="12"/>
        <v>5.9999999999999995E-4</v>
      </c>
      <c r="EO6" s="65">
        <f t="shared" si="12"/>
        <v>5.0000000000000001E-4</v>
      </c>
      <c r="EP6" s="65">
        <f t="shared" si="12"/>
        <v>2.9999999999999997E-4</v>
      </c>
    </row>
    <row r="7" spans="1:146" s="66" customFormat="1" x14ac:dyDescent="0.15">
      <c r="A7" s="42" t="s">
        <v>120</v>
      </c>
      <c r="B7" s="57">
        <f t="shared" ref="B7:X7" si="13">B8</f>
        <v>2018</v>
      </c>
      <c r="C7" s="57">
        <f t="shared" si="13"/>
        <v>204528</v>
      </c>
      <c r="D7" s="57">
        <f t="shared" si="13"/>
        <v>47</v>
      </c>
      <c r="E7" s="57">
        <f t="shared" si="13"/>
        <v>11</v>
      </c>
      <c r="F7" s="57">
        <f t="shared" si="13"/>
        <v>1</v>
      </c>
      <c r="G7" s="57">
        <f t="shared" si="13"/>
        <v>3</v>
      </c>
      <c r="H7" s="57" t="str">
        <f t="shared" si="13"/>
        <v>長野県　筑北村</v>
      </c>
      <c r="I7" s="57" t="str">
        <f t="shared" si="13"/>
        <v>冠着荘</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2145</v>
      </c>
      <c r="R7" s="60">
        <f t="shared" si="13"/>
        <v>80</v>
      </c>
      <c r="S7" s="61">
        <f t="shared" si="13"/>
        <v>5638</v>
      </c>
      <c r="T7" s="62" t="str">
        <f t="shared" si="13"/>
        <v>導入なし</v>
      </c>
      <c r="U7" s="58">
        <f t="shared" si="13"/>
        <v>22.9</v>
      </c>
      <c r="V7" s="62" t="str">
        <f t="shared" si="13"/>
        <v>無</v>
      </c>
      <c r="W7" s="63">
        <f t="shared" si="13"/>
        <v>60.1</v>
      </c>
      <c r="X7" s="62" t="str">
        <f t="shared" si="13"/>
        <v>無</v>
      </c>
      <c r="Y7" s="64">
        <f>Y8</f>
        <v>92.4</v>
      </c>
      <c r="Z7" s="64">
        <f t="shared" ref="Z7:AH7" si="14">Z8</f>
        <v>87.3</v>
      </c>
      <c r="AA7" s="64">
        <f t="shared" si="14"/>
        <v>87</v>
      </c>
      <c r="AB7" s="64">
        <f t="shared" si="14"/>
        <v>99</v>
      </c>
      <c r="AC7" s="64">
        <f t="shared" si="14"/>
        <v>94.7</v>
      </c>
      <c r="AD7" s="64">
        <f t="shared" si="14"/>
        <v>86.7</v>
      </c>
      <c r="AE7" s="64">
        <f t="shared" si="14"/>
        <v>90.7</v>
      </c>
      <c r="AF7" s="64">
        <f t="shared" si="14"/>
        <v>86.4</v>
      </c>
      <c r="AG7" s="64">
        <f t="shared" si="14"/>
        <v>93.1</v>
      </c>
      <c r="AH7" s="64">
        <f t="shared" si="14"/>
        <v>90.5</v>
      </c>
      <c r="AI7" s="64"/>
      <c r="AJ7" s="64">
        <f>AJ8</f>
        <v>36.799999999999997</v>
      </c>
      <c r="AK7" s="64">
        <f t="shared" ref="AK7:AS7" si="15">AK8</f>
        <v>41.3</v>
      </c>
      <c r="AL7" s="64">
        <f t="shared" si="15"/>
        <v>32.4</v>
      </c>
      <c r="AM7" s="64">
        <f t="shared" si="15"/>
        <v>39.200000000000003</v>
      </c>
      <c r="AN7" s="64">
        <f t="shared" si="15"/>
        <v>46.9</v>
      </c>
      <c r="AO7" s="64">
        <f t="shared" si="15"/>
        <v>34.4</v>
      </c>
      <c r="AP7" s="64">
        <f t="shared" si="15"/>
        <v>35.5</v>
      </c>
      <c r="AQ7" s="64">
        <f t="shared" si="15"/>
        <v>34.700000000000003</v>
      </c>
      <c r="AR7" s="64">
        <f t="shared" si="15"/>
        <v>32.299999999999997</v>
      </c>
      <c r="AS7" s="64">
        <f t="shared" si="15"/>
        <v>19.7</v>
      </c>
      <c r="AT7" s="64"/>
      <c r="AU7" s="59">
        <f>AU8</f>
        <v>10886</v>
      </c>
      <c r="AV7" s="59">
        <f t="shared" ref="AV7:BD7" si="16">AV8</f>
        <v>13639</v>
      </c>
      <c r="AW7" s="59">
        <f t="shared" si="16"/>
        <v>5890</v>
      </c>
      <c r="AX7" s="59">
        <f t="shared" si="16"/>
        <v>7496</v>
      </c>
      <c r="AY7" s="59">
        <f t="shared" si="16"/>
        <v>13737</v>
      </c>
      <c r="AZ7" s="59">
        <f t="shared" si="16"/>
        <v>4046</v>
      </c>
      <c r="BA7" s="59">
        <f t="shared" si="16"/>
        <v>4096</v>
      </c>
      <c r="BB7" s="59">
        <f t="shared" si="16"/>
        <v>11889</v>
      </c>
      <c r="BC7" s="59">
        <f t="shared" si="16"/>
        <v>15661</v>
      </c>
      <c r="BD7" s="59">
        <f t="shared" si="16"/>
        <v>8338</v>
      </c>
      <c r="BE7" s="59"/>
      <c r="BF7" s="64">
        <f>BF8</f>
        <v>9.9</v>
      </c>
      <c r="BG7" s="64">
        <f t="shared" ref="BG7:BO7" si="17">BG8</f>
        <v>7.4</v>
      </c>
      <c r="BH7" s="64">
        <f t="shared" si="17"/>
        <v>10.199999999999999</v>
      </c>
      <c r="BI7" s="64">
        <f t="shared" si="17"/>
        <v>12</v>
      </c>
      <c r="BJ7" s="64">
        <f t="shared" si="17"/>
        <v>7.4</v>
      </c>
      <c r="BK7" s="64">
        <f t="shared" si="17"/>
        <v>16.7</v>
      </c>
      <c r="BL7" s="64">
        <f t="shared" si="17"/>
        <v>17.399999999999999</v>
      </c>
      <c r="BM7" s="64">
        <f t="shared" si="17"/>
        <v>16</v>
      </c>
      <c r="BN7" s="64">
        <f t="shared" si="17"/>
        <v>15.6</v>
      </c>
      <c r="BO7" s="64">
        <f t="shared" si="17"/>
        <v>16.3</v>
      </c>
      <c r="BP7" s="64"/>
      <c r="BQ7" s="64">
        <f>BQ8</f>
        <v>64.8</v>
      </c>
      <c r="BR7" s="64">
        <f t="shared" ref="BR7:BZ7" si="18">BR8</f>
        <v>68.900000000000006</v>
      </c>
      <c r="BS7" s="64">
        <f t="shared" si="18"/>
        <v>62.7</v>
      </c>
      <c r="BT7" s="64">
        <f t="shared" si="18"/>
        <v>74.3</v>
      </c>
      <c r="BU7" s="64">
        <f t="shared" si="18"/>
        <v>18</v>
      </c>
      <c r="BV7" s="64">
        <f t="shared" si="18"/>
        <v>38.4</v>
      </c>
      <c r="BW7" s="64">
        <f t="shared" si="18"/>
        <v>35.799999999999997</v>
      </c>
      <c r="BX7" s="64">
        <f t="shared" si="18"/>
        <v>39.4</v>
      </c>
      <c r="BY7" s="64">
        <f t="shared" si="18"/>
        <v>41.5</v>
      </c>
      <c r="BZ7" s="64">
        <f t="shared" si="18"/>
        <v>33.9</v>
      </c>
      <c r="CA7" s="64"/>
      <c r="CB7" s="64">
        <f>CB8</f>
        <v>-58.3</v>
      </c>
      <c r="CC7" s="64">
        <f t="shared" ref="CC7:CK7" si="19">CC8</f>
        <v>-70.3</v>
      </c>
      <c r="CD7" s="64">
        <f t="shared" si="19"/>
        <v>-48.1</v>
      </c>
      <c r="CE7" s="64">
        <f t="shared" si="19"/>
        <v>-67.2</v>
      </c>
      <c r="CF7" s="64">
        <f t="shared" si="19"/>
        <v>-130.1</v>
      </c>
      <c r="CG7" s="64">
        <f t="shared" si="19"/>
        <v>-22.8</v>
      </c>
      <c r="CH7" s="64">
        <f t="shared" si="19"/>
        <v>-17.100000000000001</v>
      </c>
      <c r="CI7" s="64">
        <f t="shared" si="19"/>
        <v>-18.899999999999999</v>
      </c>
      <c r="CJ7" s="64">
        <f t="shared" si="19"/>
        <v>-20.100000000000001</v>
      </c>
      <c r="CK7" s="64">
        <f t="shared" si="19"/>
        <v>-47.7</v>
      </c>
      <c r="CL7" s="64"/>
      <c r="CM7" s="59">
        <f>CM8</f>
        <v>-34528</v>
      </c>
      <c r="CN7" s="59">
        <f t="shared" ref="CN7:CV7" si="20">CN8</f>
        <v>-35261</v>
      </c>
      <c r="CO7" s="59">
        <f t="shared" si="20"/>
        <v>-24639</v>
      </c>
      <c r="CP7" s="59">
        <f t="shared" si="20"/>
        <v>-22753</v>
      </c>
      <c r="CQ7" s="59">
        <f t="shared" si="20"/>
        <v>-33072</v>
      </c>
      <c r="CR7" s="59">
        <f t="shared" si="20"/>
        <v>-10419</v>
      </c>
      <c r="CS7" s="59">
        <f t="shared" si="20"/>
        <v>-9739</v>
      </c>
      <c r="CT7" s="59">
        <f t="shared" si="20"/>
        <v>-10274</v>
      </c>
      <c r="CU7" s="59">
        <f t="shared" si="20"/>
        <v>-13530</v>
      </c>
      <c r="CV7" s="59">
        <f t="shared" si="20"/>
        <v>-14948</v>
      </c>
      <c r="CW7" s="59"/>
      <c r="CX7" s="64" t="s">
        <v>121</v>
      </c>
      <c r="CY7" s="64" t="s">
        <v>121</v>
      </c>
      <c r="CZ7" s="64" t="s">
        <v>121</v>
      </c>
      <c r="DA7" s="64" t="s">
        <v>121</v>
      </c>
      <c r="DB7" s="64" t="s">
        <v>121</v>
      </c>
      <c r="DC7" s="64" t="s">
        <v>121</v>
      </c>
      <c r="DD7" s="64" t="s">
        <v>121</v>
      </c>
      <c r="DE7" s="64" t="s">
        <v>121</v>
      </c>
      <c r="DF7" s="64" t="s">
        <v>121</v>
      </c>
      <c r="DG7" s="64" t="s">
        <v>119</v>
      </c>
      <c r="DH7" s="64"/>
      <c r="DI7" s="60">
        <f>DI8</f>
        <v>222766</v>
      </c>
      <c r="DJ7" s="60">
        <f>DJ8</f>
        <v>1500</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204528</v>
      </c>
      <c r="D8" s="67">
        <v>47</v>
      </c>
      <c r="E8" s="67">
        <v>11</v>
      </c>
      <c r="F8" s="67">
        <v>1</v>
      </c>
      <c r="G8" s="67">
        <v>3</v>
      </c>
      <c r="H8" s="67" t="s">
        <v>122</v>
      </c>
      <c r="I8" s="67" t="s">
        <v>123</v>
      </c>
      <c r="J8" s="67" t="s">
        <v>124</v>
      </c>
      <c r="K8" s="67" t="s">
        <v>125</v>
      </c>
      <c r="L8" s="67" t="s">
        <v>126</v>
      </c>
      <c r="M8" s="67" t="s">
        <v>127</v>
      </c>
      <c r="N8" s="67" t="s">
        <v>128</v>
      </c>
      <c r="O8" s="68" t="s">
        <v>129</v>
      </c>
      <c r="P8" s="68" t="s">
        <v>129</v>
      </c>
      <c r="Q8" s="69">
        <v>2145</v>
      </c>
      <c r="R8" s="69">
        <v>80</v>
      </c>
      <c r="S8" s="70">
        <v>5638</v>
      </c>
      <c r="T8" s="71" t="s">
        <v>130</v>
      </c>
      <c r="U8" s="68">
        <v>22.9</v>
      </c>
      <c r="V8" s="71" t="s">
        <v>131</v>
      </c>
      <c r="W8" s="72">
        <v>60.1</v>
      </c>
      <c r="X8" s="71" t="s">
        <v>131</v>
      </c>
      <c r="Y8" s="73">
        <v>92.4</v>
      </c>
      <c r="Z8" s="73">
        <v>87.3</v>
      </c>
      <c r="AA8" s="73">
        <v>87</v>
      </c>
      <c r="AB8" s="73">
        <v>99</v>
      </c>
      <c r="AC8" s="73">
        <v>94.7</v>
      </c>
      <c r="AD8" s="73">
        <v>86.7</v>
      </c>
      <c r="AE8" s="73">
        <v>90.7</v>
      </c>
      <c r="AF8" s="73">
        <v>86.4</v>
      </c>
      <c r="AG8" s="73">
        <v>93.1</v>
      </c>
      <c r="AH8" s="73">
        <v>90.5</v>
      </c>
      <c r="AI8" s="73">
        <v>112</v>
      </c>
      <c r="AJ8" s="73">
        <v>36.799999999999997</v>
      </c>
      <c r="AK8" s="73">
        <v>41.3</v>
      </c>
      <c r="AL8" s="73">
        <v>32.4</v>
      </c>
      <c r="AM8" s="73">
        <v>39.200000000000003</v>
      </c>
      <c r="AN8" s="73">
        <v>46.9</v>
      </c>
      <c r="AO8" s="73">
        <v>34.4</v>
      </c>
      <c r="AP8" s="73">
        <v>35.5</v>
      </c>
      <c r="AQ8" s="73">
        <v>34.700000000000003</v>
      </c>
      <c r="AR8" s="73">
        <v>32.299999999999997</v>
      </c>
      <c r="AS8" s="73">
        <v>19.7</v>
      </c>
      <c r="AT8" s="73">
        <v>19.5</v>
      </c>
      <c r="AU8" s="74">
        <v>10886</v>
      </c>
      <c r="AV8" s="74">
        <v>13639</v>
      </c>
      <c r="AW8" s="74">
        <v>5890</v>
      </c>
      <c r="AX8" s="74">
        <v>7496</v>
      </c>
      <c r="AY8" s="74">
        <v>13737</v>
      </c>
      <c r="AZ8" s="74">
        <v>4046</v>
      </c>
      <c r="BA8" s="74">
        <v>4096</v>
      </c>
      <c r="BB8" s="74">
        <v>11889</v>
      </c>
      <c r="BC8" s="74">
        <v>15661</v>
      </c>
      <c r="BD8" s="74">
        <v>8338</v>
      </c>
      <c r="BE8" s="74">
        <v>4220</v>
      </c>
      <c r="BF8" s="73">
        <v>9.9</v>
      </c>
      <c r="BG8" s="73">
        <v>7.4</v>
      </c>
      <c r="BH8" s="73">
        <v>10.199999999999999</v>
      </c>
      <c r="BI8" s="73">
        <v>12</v>
      </c>
      <c r="BJ8" s="73">
        <v>7.4</v>
      </c>
      <c r="BK8" s="73">
        <v>16.7</v>
      </c>
      <c r="BL8" s="73">
        <v>17.399999999999999</v>
      </c>
      <c r="BM8" s="73">
        <v>16</v>
      </c>
      <c r="BN8" s="73">
        <v>15.6</v>
      </c>
      <c r="BO8" s="73">
        <v>16.3</v>
      </c>
      <c r="BP8" s="73">
        <v>22.1</v>
      </c>
      <c r="BQ8" s="73">
        <v>64.8</v>
      </c>
      <c r="BR8" s="73">
        <v>68.900000000000006</v>
      </c>
      <c r="BS8" s="73">
        <v>62.7</v>
      </c>
      <c r="BT8" s="73">
        <v>74.3</v>
      </c>
      <c r="BU8" s="73">
        <v>18</v>
      </c>
      <c r="BV8" s="73">
        <v>38.4</v>
      </c>
      <c r="BW8" s="73">
        <v>35.799999999999997</v>
      </c>
      <c r="BX8" s="73">
        <v>39.4</v>
      </c>
      <c r="BY8" s="73">
        <v>41.5</v>
      </c>
      <c r="BZ8" s="73">
        <v>33.9</v>
      </c>
      <c r="CA8" s="73">
        <v>32.5</v>
      </c>
      <c r="CB8" s="73">
        <v>-58.3</v>
      </c>
      <c r="CC8" s="73">
        <v>-70.3</v>
      </c>
      <c r="CD8" s="73">
        <v>-48.1</v>
      </c>
      <c r="CE8" s="75">
        <v>-67.2</v>
      </c>
      <c r="CF8" s="75">
        <v>-130.1</v>
      </c>
      <c r="CG8" s="73">
        <v>-22.8</v>
      </c>
      <c r="CH8" s="73">
        <v>-17.100000000000001</v>
      </c>
      <c r="CI8" s="73">
        <v>-18.899999999999999</v>
      </c>
      <c r="CJ8" s="73">
        <v>-20.100000000000001</v>
      </c>
      <c r="CK8" s="73">
        <v>-47.7</v>
      </c>
      <c r="CL8" s="73">
        <v>-106</v>
      </c>
      <c r="CM8" s="74">
        <v>-34528</v>
      </c>
      <c r="CN8" s="74">
        <v>-35261</v>
      </c>
      <c r="CO8" s="74">
        <v>-24639</v>
      </c>
      <c r="CP8" s="74">
        <v>-22753</v>
      </c>
      <c r="CQ8" s="74">
        <v>-33072</v>
      </c>
      <c r="CR8" s="74">
        <v>-10419</v>
      </c>
      <c r="CS8" s="74">
        <v>-9739</v>
      </c>
      <c r="CT8" s="74">
        <v>-10274</v>
      </c>
      <c r="CU8" s="74">
        <v>-13530</v>
      </c>
      <c r="CV8" s="74">
        <v>-14948</v>
      </c>
      <c r="CW8" s="74">
        <v>-5790</v>
      </c>
      <c r="CX8" s="73" t="s">
        <v>132</v>
      </c>
      <c r="CY8" s="73" t="s">
        <v>132</v>
      </c>
      <c r="CZ8" s="73" t="s">
        <v>132</v>
      </c>
      <c r="DA8" s="73" t="s">
        <v>132</v>
      </c>
      <c r="DB8" s="73" t="s">
        <v>132</v>
      </c>
      <c r="DC8" s="73" t="s">
        <v>132</v>
      </c>
      <c r="DD8" s="73" t="s">
        <v>132</v>
      </c>
      <c r="DE8" s="73" t="s">
        <v>132</v>
      </c>
      <c r="DF8" s="73" t="s">
        <v>132</v>
      </c>
      <c r="DG8" s="73" t="s">
        <v>132</v>
      </c>
      <c r="DH8" s="73" t="s">
        <v>132</v>
      </c>
      <c r="DI8" s="69">
        <v>222766</v>
      </c>
      <c r="DJ8" s="69">
        <v>1500</v>
      </c>
      <c r="DK8" s="73" t="s">
        <v>132</v>
      </c>
      <c r="DL8" s="73" t="s">
        <v>132</v>
      </c>
      <c r="DM8" s="73" t="s">
        <v>132</v>
      </c>
      <c r="DN8" s="73" t="s">
        <v>132</v>
      </c>
      <c r="DO8" s="73" t="s">
        <v>132</v>
      </c>
      <c r="DP8" s="73" t="s">
        <v>132</v>
      </c>
      <c r="DQ8" s="73" t="s">
        <v>132</v>
      </c>
      <c r="DR8" s="73" t="s">
        <v>132</v>
      </c>
      <c r="DS8" s="73" t="s">
        <v>132</v>
      </c>
      <c r="DT8" s="73" t="s">
        <v>132</v>
      </c>
      <c r="DU8" s="73" t="s">
        <v>132</v>
      </c>
      <c r="DV8" s="73">
        <v>0</v>
      </c>
      <c r="DW8" s="73">
        <v>0</v>
      </c>
      <c r="DX8" s="73">
        <v>0</v>
      </c>
      <c r="DY8" s="73">
        <v>0</v>
      </c>
      <c r="DZ8" s="73">
        <v>0</v>
      </c>
      <c r="EA8" s="73">
        <v>48</v>
      </c>
      <c r="EB8" s="73">
        <v>41.2</v>
      </c>
      <c r="EC8" s="73">
        <v>38.5</v>
      </c>
      <c r="ED8" s="73">
        <v>34.200000000000003</v>
      </c>
      <c r="EE8" s="73">
        <v>38.5</v>
      </c>
      <c r="EF8" s="73">
        <v>167.7</v>
      </c>
      <c r="EG8" s="76">
        <v>2.0000000000000001E-4</v>
      </c>
      <c r="EH8" s="77">
        <v>1E-4</v>
      </c>
      <c r="EI8" s="77">
        <v>2.0000000000000001E-4</v>
      </c>
      <c r="EJ8" s="77">
        <v>2.0000000000000001E-4</v>
      </c>
      <c r="EK8" s="77">
        <v>1E-4</v>
      </c>
      <c r="EL8" s="77">
        <v>2.9999999999999997E-4</v>
      </c>
      <c r="EM8" s="77">
        <v>2.0000000000000001E-4</v>
      </c>
      <c r="EN8" s="77">
        <v>5.9999999999999995E-4</v>
      </c>
      <c r="EO8" s="77">
        <v>5.0000000000000001E-4</v>
      </c>
      <c r="EP8" s="77">
        <v>2.9999999999999997E-4</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133</v>
      </c>
      <c r="C10" s="82" t="s">
        <v>134</v>
      </c>
      <c r="D10" s="82" t="s">
        <v>135</v>
      </c>
      <c r="E10" s="82" t="s">
        <v>136</v>
      </c>
      <c r="F10" s="82" t="s">
        <v>137</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2019-12-05T07:18:26Z</dcterms:created>
  <dcterms:modified xsi:type="dcterms:W3CDTF">2020-02-20T04:17:11Z</dcterms:modified>
</cp:coreProperties>
</file>