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323 木曽町\"/>
    </mc:Choice>
  </mc:AlternateContent>
  <workbookProtection workbookAlgorithmName="SHA-512" workbookHashValue="adU75CL3ohgER+H8LdIX4WaO2yOmomPMyo/sjjo20k1zLVVwVK6wj9ePLswZD5Z4JDjmgHgSBeyO0pqEmviyXw==" workbookSaltValue="Wble48CxckI8r/NEgVWN1w=="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<sst xmlns="http://schemas.openxmlformats.org/spreadsheetml/2006/main" count="228" uniqueCount="114">
  <si>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</si>
  <si>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</si>
  <si>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</si>
  <si>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</si>
  <si>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</si>
  <si>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</si>
  <si>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</si>
  <si>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</si>
  <si>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</si>
  <si>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</si>
  <si>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</si>
  <si>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</si>
  <si>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</si>
  <si>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</si>
  <si>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</si>
  <si>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</si>
  <si>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</si>
  <si>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</si>
  <si>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</si>
  <si>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</si>
  <si>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</si>
  <si>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</si>
  <si>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</si>
  <si>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</si>
  <si>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</si>
  <si>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</si>
  <si>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</si>
  <si>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</si>
  <si>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</si>
  <si>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</si>
  <si>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</si>
  <si>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</si>
  <si>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</si>
  <si>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</si>
  <si>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</si>
  <si>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</si>
  <si>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</si>
  <si>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</si>
  <si>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</si>
  <si>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</si>
  <si>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</si>
  <si>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</si>
  <si>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</si>
  <si>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</si>
  <si>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</si>
  <si>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</si>
  <si>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</si>
  <si>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</si>
  <si>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</si>
  <si>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</si>
  <si>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</si>
  <si>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</si>
  <si>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</si>
  <si>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</si>
  <si>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</si>
  <si>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</si>
  <si>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</si>
  <si>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</si>
  <si>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</si>
  <si>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</si>
  <si>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</si>
  <si>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</si>
  <si>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</si>
  <si>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</si>
  <si>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</si>
  <si>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</si>
  <si>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</si>
  <si>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</si>
  <si>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</si>
  <si>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</si>
  <si>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</si>
  <si>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</si>
  <si>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</si>
  <si>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</si>
  <si>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</si>
  <si>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</si>
  <si>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</si>
  <si>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</si>
  <si>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</si>
  <si>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</si>
  <si>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</si>
  <si>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</si>
  <si>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</si>
  <si>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</si>
  <si>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</si>
  <si>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</si>
  <si>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</si>
  <si>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</si>
  <si>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</si>
  <si>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</si>
  <si>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</si>
  <si>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</si>
  <si>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</si>
  <si>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</si>
  <si>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</si>
  <si>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</si>
  <si>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</si>
  <si>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</si>
  <si>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</si>
  <si>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</si>
  <si>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</si>
  <si>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</si>
  <si>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</si>
  <si>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</si>
  <si>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</si>
  <si>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</si>
  <si>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</si>
  <si>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</si>
  <si>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</si>
  <si>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</si>
  <si>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</si>
  <si>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終末処理場の機械設備やポンプ場などの機械設備は使用状況により更新を進めている。
　管渠改善率は過去10年以上０%となっている。 これは平成５年度の供用開始から26年と施設が比較的新しく、耐用年数を超えるものが存在しないことによる。将来的には計画的に更新することや予防保全的な管理により長寿命化を図る必要がある。</t>
    <rPh sb="1" eb="3">
      <t>シュウマツ</t>
    </rPh>
    <rPh sb="3" eb="6">
      <t>ショリジョウ</t>
    </rPh>
    <rPh sb="7" eb="9">
      <t>キカイ</t>
    </rPh>
    <rPh sb="9" eb="11">
      <t>セツビ</t>
    </rPh>
    <rPh sb="15" eb="16">
      <t>ジョウ</t>
    </rPh>
    <rPh sb="19" eb="21">
      <t>キカイ</t>
    </rPh>
    <rPh sb="21" eb="23">
      <t>セツビ</t>
    </rPh>
    <rPh sb="24" eb="26">
      <t>シヨウ</t>
    </rPh>
    <rPh sb="26" eb="28">
      <t>ジョウキョウ</t>
    </rPh>
    <rPh sb="31" eb="33">
      <t>コウシン</t>
    </rPh>
    <rPh sb="34" eb="35">
      <t>スス</t>
    </rPh>
    <rPh sb="42" eb="44">
      <t>カンキョ</t>
    </rPh>
    <rPh sb="44" eb="46">
      <t>カイゼン</t>
    </rPh>
    <rPh sb="46" eb="47">
      <t>リツ</t>
    </rPh>
    <rPh sb="48" eb="50">
      <t>カコ</t>
    </rPh>
    <rPh sb="52" eb="53">
      <t>ネン</t>
    </rPh>
    <rPh sb="53" eb="55">
      <t>イジョウ</t>
    </rPh>
    <rPh sb="68" eb="70">
      <t>ヘイセイ</t>
    </rPh>
    <rPh sb="71" eb="73">
      <t>ネンド</t>
    </rPh>
    <rPh sb="74" eb="76">
      <t>キョウヨウ</t>
    </rPh>
    <rPh sb="76" eb="78">
      <t>カイシ</t>
    </rPh>
    <rPh sb="82" eb="83">
      <t>ネン</t>
    </rPh>
    <rPh sb="84" eb="86">
      <t>シセツ</t>
    </rPh>
    <rPh sb="87" eb="90">
      <t>ヒカクテキ</t>
    </rPh>
    <rPh sb="90" eb="91">
      <t>アタラ</t>
    </rPh>
    <rPh sb="94" eb="96">
      <t>タイヨウ</t>
    </rPh>
    <rPh sb="96" eb="98">
      <t>ネンスウ</t>
    </rPh>
    <rPh sb="99" eb="100">
      <t>コ</t>
    </rPh>
    <rPh sb="105" eb="107">
      <t>ソンザイ</t>
    </rPh>
    <rPh sb="116" eb="119">
      <t>ショウライテキ</t>
    </rPh>
    <rPh sb="121" eb="124">
      <t>ケイカクテキ</t>
    </rPh>
    <rPh sb="125" eb="127">
      <t>コウシン</t>
    </rPh>
    <rPh sb="132" eb="134">
      <t>ヨボウ</t>
    </rPh>
    <rPh sb="134" eb="136">
      <t>ホゼン</t>
    </rPh>
    <rPh sb="136" eb="137">
      <t>テキ</t>
    </rPh>
    <rPh sb="138" eb="140">
      <t>カンリ</t>
    </rPh>
    <rPh sb="143" eb="147">
      <t>チョウジュミョウカ</t>
    </rPh>
    <rPh sb="148" eb="149">
      <t>ハカ</t>
    </rPh>
    <rPh sb="150" eb="152">
      <t>ヒツヨウ</t>
    </rPh>
    <phoneticPr fontId="4"/>
  </si>
  <si>
    <t>　施設が比較的新しいため当面は大規模な更新投資が必要となる状況にはないが、平成29年度までに各施設の機能診断を行い最適整備構想が策定され、それに基づき機能強化を図ることとしている。
　処理区域内人口が減少していることもあり、過剰な施設規模となっていないもののダウンサイジングやスペックダウンなどの処理能力の最適化を図ることで処理経費の低減を検討する必要がある。
　将来的には老朽化した施設や管渠が多く発生し、膨大な更新経費が見込まれる。これらを計画的かつ効率的に、また、過剰投資とならないよう計画を進める必要がある。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ヘイセイ</t>
    </rPh>
    <rPh sb="41" eb="43">
      <t>ネンド</t>
    </rPh>
    <rPh sb="46" eb="47">
      <t>カク</t>
    </rPh>
    <rPh sb="47" eb="49">
      <t>シセツ</t>
    </rPh>
    <rPh sb="50" eb="54">
      <t>キノウシンダン</t>
    </rPh>
    <rPh sb="55" eb="56">
      <t>オコナ</t>
    </rPh>
    <rPh sb="57" eb="59">
      <t>サイテキ</t>
    </rPh>
    <rPh sb="59" eb="61">
      <t>セイビ</t>
    </rPh>
    <rPh sb="61" eb="63">
      <t>コウソウ</t>
    </rPh>
    <rPh sb="64" eb="66">
      <t>サクテイ</t>
    </rPh>
    <rPh sb="72" eb="73">
      <t>モト</t>
    </rPh>
    <rPh sb="75" eb="77">
      <t>キノウ</t>
    </rPh>
    <rPh sb="77" eb="79">
      <t>キョウカ</t>
    </rPh>
    <rPh sb="80" eb="81">
      <t>ハカ</t>
    </rPh>
    <rPh sb="92" eb="94">
      <t>ショリ</t>
    </rPh>
    <rPh sb="94" eb="97">
      <t>クイキナイ</t>
    </rPh>
    <rPh sb="97" eb="99">
      <t>ジンコウ</t>
    </rPh>
    <rPh sb="100" eb="102">
      <t>ゲンショウ</t>
    </rPh>
    <rPh sb="112" eb="114">
      <t>カジョウ</t>
    </rPh>
    <rPh sb="115" eb="117">
      <t>シセツ</t>
    </rPh>
    <rPh sb="117" eb="119">
      <t>キボ</t>
    </rPh>
    <rPh sb="148" eb="150">
      <t>ショリ</t>
    </rPh>
    <rPh sb="150" eb="152">
      <t>ノウリョク</t>
    </rPh>
    <rPh sb="153" eb="156">
      <t>サイテキカ</t>
    </rPh>
    <rPh sb="157" eb="158">
      <t>ハカ</t>
    </rPh>
    <rPh sb="162" eb="164">
      <t>ショリ</t>
    </rPh>
    <rPh sb="164" eb="166">
      <t>ケイヒ</t>
    </rPh>
    <rPh sb="167" eb="169">
      <t>テイゲン</t>
    </rPh>
    <rPh sb="170" eb="172">
      <t>ケントウ</t>
    </rPh>
    <rPh sb="174" eb="176">
      <t>ヒツヨウ</t>
    </rPh>
    <rPh sb="182" eb="185">
      <t>ショウライテキ</t>
    </rPh>
    <rPh sb="187" eb="190">
      <t>ロウキュウカ</t>
    </rPh>
    <rPh sb="192" eb="194">
      <t>シセツ</t>
    </rPh>
    <rPh sb="195" eb="197">
      <t>カンキョ</t>
    </rPh>
    <rPh sb="198" eb="199">
      <t>オオ</t>
    </rPh>
    <rPh sb="200" eb="202">
      <t>ハッセイ</t>
    </rPh>
    <rPh sb="204" eb="206">
      <t>ボウダイ</t>
    </rPh>
    <rPh sb="207" eb="209">
      <t>コウシン</t>
    </rPh>
    <rPh sb="209" eb="211">
      <t>ケイヒ</t>
    </rPh>
    <rPh sb="212" eb="214">
      <t>ミコ</t>
    </rPh>
    <rPh sb="222" eb="225">
      <t>ケイカクテキ</t>
    </rPh>
    <rPh sb="227" eb="230">
      <t>コウリツテキ</t>
    </rPh>
    <rPh sb="235" eb="237">
      <t>カジョウ</t>
    </rPh>
    <rPh sb="237" eb="239">
      <t>トウシ</t>
    </rPh>
    <rPh sb="246" eb="248">
      <t>ケイカク</t>
    </rPh>
    <rPh sb="249" eb="250">
      <t>スス</t>
    </rPh>
    <rPh sb="252" eb="254">
      <t>ヒツヨウ</t>
    </rPh>
    <phoneticPr fontId="4"/>
  </si>
  <si>
    <t>　収益的収支比率はほぼ100%を維持しながら推移しているが、経営に必要な費用は料金収入などの経常的な収入で賄えず、一般会計繰入金も財源に充てており、経営状況は極めて厳しいものとなっている。
　汚水処理費用の減少により経費回収率は上昇し、汚水処理原価は低く抑えることができ好調に転じたが、処理区域内人口は年々減少しており、経営はさらに厳しさを増すものと想定される。
　施設利用率は高い数値が望ましいが、全国平均や類似団体の平均を下回り約33%となっている。 しかし、季節により処理量に大きな変動があり、１日の最大処理水量が処理能力を超える日が例年あり、過剰な施設規模となっていない。
　水洗化率は約96%と高く、 全国平均や類似規模団体の平均を超え理想的な状況にある。</t>
    <rPh sb="1" eb="4">
      <t>シュウエキテキ</t>
    </rPh>
    <rPh sb="4" eb="6">
      <t>シュウシ</t>
    </rPh>
    <rPh sb="6" eb="8">
      <t>ヒリツ</t>
    </rPh>
    <rPh sb="16" eb="18">
      <t>イジ</t>
    </rPh>
    <rPh sb="22" eb="24">
      <t>スイイ</t>
    </rPh>
    <rPh sb="30" eb="32">
      <t>ケイエイ</t>
    </rPh>
    <rPh sb="33" eb="35">
      <t>ヒツヨウ</t>
    </rPh>
    <rPh sb="36" eb="38">
      <t>ヒヨウ</t>
    </rPh>
    <rPh sb="39" eb="41">
      <t>リョウキン</t>
    </rPh>
    <rPh sb="41" eb="43">
      <t>シュウニュウ</t>
    </rPh>
    <rPh sb="46" eb="49">
      <t>ケイジョウテキ</t>
    </rPh>
    <rPh sb="50" eb="52">
      <t>シュウニュウ</t>
    </rPh>
    <rPh sb="53" eb="54">
      <t>マカナ</t>
    </rPh>
    <rPh sb="57" eb="59">
      <t>イッパン</t>
    </rPh>
    <rPh sb="59" eb="61">
      <t>カイケイ</t>
    </rPh>
    <rPh sb="61" eb="63">
      <t>クリイレ</t>
    </rPh>
    <rPh sb="63" eb="64">
      <t>キン</t>
    </rPh>
    <rPh sb="65" eb="67">
      <t>ザイゲン</t>
    </rPh>
    <rPh sb="68" eb="69">
      <t>ア</t>
    </rPh>
    <rPh sb="74" eb="76">
      <t>ケイエイ</t>
    </rPh>
    <rPh sb="76" eb="78">
      <t>ジョウキョウ</t>
    </rPh>
    <rPh sb="79" eb="80">
      <t>キワ</t>
    </rPh>
    <rPh sb="82" eb="83">
      <t>キビ</t>
    </rPh>
    <rPh sb="96" eb="98">
      <t>オスイ</t>
    </rPh>
    <rPh sb="98" eb="100">
      <t>ショリ</t>
    </rPh>
    <rPh sb="100" eb="102">
      <t>ヒヨウ</t>
    </rPh>
    <rPh sb="103" eb="105">
      <t>ゲンショウ</t>
    </rPh>
    <rPh sb="108" eb="110">
      <t>ケイヒ</t>
    </rPh>
    <rPh sb="110" eb="112">
      <t>カイシュウ</t>
    </rPh>
    <rPh sb="112" eb="113">
      <t>リツ</t>
    </rPh>
    <rPh sb="114" eb="116">
      <t>ジョウショウ</t>
    </rPh>
    <rPh sb="118" eb="120">
      <t>オスイ</t>
    </rPh>
    <rPh sb="120" eb="122">
      <t>ショリ</t>
    </rPh>
    <rPh sb="122" eb="124">
      <t>ゲンカ</t>
    </rPh>
    <rPh sb="125" eb="126">
      <t>ヒク</t>
    </rPh>
    <rPh sb="127" eb="128">
      <t>オサ</t>
    </rPh>
    <rPh sb="135" eb="137">
      <t>コウチョウ</t>
    </rPh>
    <rPh sb="138" eb="139">
      <t>テン</t>
    </rPh>
    <rPh sb="143" eb="145">
      <t>ショリ</t>
    </rPh>
    <rPh sb="145" eb="147">
      <t>クイキ</t>
    </rPh>
    <rPh sb="147" eb="148">
      <t>ナイ</t>
    </rPh>
    <rPh sb="148" eb="150">
      <t>ジンコウ</t>
    </rPh>
    <rPh sb="151" eb="153">
      <t>ネンネン</t>
    </rPh>
    <rPh sb="153" eb="155">
      <t>ゲンショウ</t>
    </rPh>
    <rPh sb="160" eb="162">
      <t>ケイエイ</t>
    </rPh>
    <rPh sb="166" eb="167">
      <t>キビ</t>
    </rPh>
    <rPh sb="170" eb="171">
      <t>マ</t>
    </rPh>
    <rPh sb="175" eb="177">
      <t>ソウテイ</t>
    </rPh>
    <rPh sb="183" eb="188">
      <t>シセツリヨウリツ</t>
    </rPh>
    <rPh sb="189" eb="190">
      <t>タカ</t>
    </rPh>
    <rPh sb="191" eb="193">
      <t>スウチ</t>
    </rPh>
    <rPh sb="194" eb="195">
      <t>ノゾ</t>
    </rPh>
    <rPh sb="200" eb="202">
      <t>ゼンコク</t>
    </rPh>
    <rPh sb="202" eb="204">
      <t>ヘイキン</t>
    </rPh>
    <rPh sb="205" eb="207">
      <t>ルイジ</t>
    </rPh>
    <rPh sb="207" eb="209">
      <t>ダンタイ</t>
    </rPh>
    <rPh sb="210" eb="212">
      <t>ヘイキン</t>
    </rPh>
    <rPh sb="213" eb="215">
      <t>シタマワ</t>
    </rPh>
    <rPh sb="216" eb="217">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</si>
</sst>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0D-49FA-AAB1-ACD7BCA262A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80D-49FA-AAB1-ACD7BCA262A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35.4</c:v>
                </c:pt>
                <c:pt idx="1">
                  <c:v>37.35</c:v>
                </c:pt>
                <c:pt idx="2">
                  <c:v>35.68</c:v>
                </c:pt>
                <c:pt idx="3">
                  <c:v>33.46</c:v>
                </c:pt>
                <c:pt idx="4">
                  <c:v>33.46</c:v>
                </c:pt>
              </c:numCache>
            </c:numRef>
          </c:val>
          <c:extLst>
            <c:ext xmlns:c16="http://schemas.microsoft.com/office/drawing/2014/chart" uri="{C3380CC4-5D6E-409C-BE32-E72D297353CC}">
              <c16:uniqueId val="{00000000-F71A-4E85-89D7-D6701ADD25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71A-4E85-89D7-D6701ADD25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97.49</c:v>
                </c:pt>
                <c:pt idx="1">
                  <c:v>96.33</c:v>
                </c:pt>
                <c:pt idx="2">
                  <c:v>95.89</c:v>
                </c:pt>
                <c:pt idx="3">
                  <c:v>96.38</c:v>
                </c:pt>
                <c:pt idx="4">
                  <c:v>96.09</c:v>
                </c:pt>
              </c:numCache>
            </c:numRef>
          </c:val>
          <c:extLst>
            <c:ext xmlns:c16="http://schemas.microsoft.com/office/drawing/2014/chart" uri="{C3380CC4-5D6E-409C-BE32-E72D297353CC}">
              <c16:uniqueId val="{00000000-AB1E-47A5-BC82-861EA121302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AB1E-47A5-BC82-861EA121302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98.32</c:v>
                </c:pt>
                <c:pt idx="1">
                  <c:v>98.66</c:v>
                </c:pt>
                <c:pt idx="2">
                  <c:v>98.36</c:v>
                </c:pt>
                <c:pt idx="3">
                  <c:v>97.85</c:v>
                </c:pt>
                <c:pt idx="4">
                  <c:v>97.05</c:v>
                </c:pt>
              </c:numCache>
            </c:numRef>
          </c:val>
          <c:extLst>
            <c:ext xmlns:c16="http://schemas.microsoft.com/office/drawing/2014/chart" uri="{C3380CC4-5D6E-409C-BE32-E72D297353CC}">
              <c16:uniqueId val="{00000000-A081-46E3-9625-111A5C1C7B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81-46E3-9625-111A5C1C7B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2B-40D8-99A6-631D1E56CA6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2B-40D8-99A6-631D1E56CA6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AE-4A6A-A1BB-C673F12E69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AE-4A6A-A1BB-C673F12E69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9F-4363-A823-AC2D436407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9F-4363-A823-AC2D436407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CD-460D-B721-94681F869E0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D-460D-B721-94681F869E0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F3-42A0-A9F9-6BE7AD66426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F0F3-42A0-A9F9-6BE7AD66426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82.45</c:v>
                </c:pt>
                <c:pt idx="1">
                  <c:v>80.760000000000005</c:v>
                </c:pt>
                <c:pt idx="2">
                  <c:v>76.680000000000007</c:v>
                </c:pt>
                <c:pt idx="3">
                  <c:v>63.93</c:v>
                </c:pt>
                <c:pt idx="4">
                  <c:v>90.06</c:v>
                </c:pt>
              </c:numCache>
            </c:numRef>
          </c:val>
          <c:extLst>
            <c:ext xmlns:c16="http://schemas.microsoft.com/office/drawing/2014/chart" uri="{C3380CC4-5D6E-409C-BE32-E72D297353CC}">
              <c16:uniqueId val="{00000000-CD96-4B53-83B9-4F0FEEF2702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CD96-4B53-83B9-4F0FEEF2702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284.24</c:v>
                </c:pt>
                <c:pt idx="1">
                  <c:v>285.01</c:v>
                </c:pt>
                <c:pt idx="2">
                  <c:v>300.17</c:v>
                </c:pt>
                <c:pt idx="3">
                  <c:v>353.73</c:v>
                </c:pt>
                <c:pt idx="4">
                  <c:v>259.64999999999998</c:v>
                </c:pt>
              </c:numCache>
            </c:numRef>
          </c:val>
          <c:extLst>
            <c:ext xmlns:c16="http://schemas.microsoft.com/office/drawing/2014/chart" uri="{C3380CC4-5D6E-409C-BE32-E72D297353CC}">
              <c16:uniqueId val="{00000000-1135-49C6-9162-3DB6360744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135-49C6-9162-3DB6360744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木曽町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11169</v>
      </c>
      <c r="AM8" s="69"/>
      <c r="AN8" s="69"/>
      <c r="AO8" s="69"/>
      <c r="AP8" s="69"/>
      <c r="AQ8" s="69"/>
      <c r="AR8" s="69"/>
      <c r="AS8" s="69"/>
      <c r="AT8" s="68">
        <f>データ!T6</f>
        <v>476.03</v>
      </c>
      <c r="AU8" s="68"/>
      <c r="AV8" s="68"/>
      <c r="AW8" s="68"/>
      <c r="AX8" s="68"/>
      <c r="AY8" s="68"/>
      <c r="AZ8" s="68"/>
      <c r="BA8" s="68"/>
      <c r="BB8" s="68">
        <f>データ!U6</f>
        <v>23.46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10.41</v>
      </c>
      <c r="Q10" s="68"/>
      <c r="R10" s="68"/>
      <c r="S10" s="68"/>
      <c r="T10" s="68"/>
      <c r="U10" s="68"/>
      <c r="V10" s="68"/>
      <c r="W10" s="68">
        <f>データ!Q6</f>
        <v>78.97</v>
      </c>
      <c r="X10" s="68"/>
      <c r="Y10" s="68"/>
      <c r="Z10" s="68"/>
      <c r="AA10" s="68"/>
      <c r="AB10" s="68"/>
      <c r="AC10" s="68"/>
      <c r="AD10" s="69">
        <f>データ!R6</f>
        <v>3888</v>
      </c>
      <c r="AE10" s="69"/>
      <c r="AF10" s="69"/>
      <c r="AG10" s="69"/>
      <c r="AH10" s="69"/>
      <c r="AI10" s="69"/>
      <c r="AJ10" s="69"/>
      <c r="AK10" s="2"/>
      <c r="AL10" s="69">
        <f>データ!V6</f>
        <v>1150</v>
      </c>
      <c r="AM10" s="69"/>
      <c r="AN10" s="69"/>
      <c r="AO10" s="69"/>
      <c r="AP10" s="69"/>
      <c r="AQ10" s="69"/>
      <c r="AR10" s="69"/>
      <c r="AS10" s="69"/>
      <c r="AT10" s="68">
        <f>データ!W6</f>
        <v>0.56000000000000005</v>
      </c>
      <c r="AU10" s="68"/>
      <c r="AV10" s="68"/>
      <c r="AW10" s="68"/>
      <c r="AX10" s="68"/>
      <c r="AY10" s="68"/>
      <c r="AZ10" s="68"/>
      <c r="BA10" s="68"/>
      <c r="BB10" s="68">
        <f>データ!X6</f>
        <v>2053.5700000000002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k/FUmrXt/Bx4hrXrQ/ab8+7VKeVHAnoO8vgWcJWlHSKBXusOLASdcgJoA38Zi1ys1WzTCq8AnNZQ8qwX+EjKMA==" saltValue="qM5EgVLOdr5q0KMwKEuI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204323</v>
      </c>
      <c r="D6" s="33">
        <f t="shared" si="3"/>
        <v>47</v>
      </c>
      <c r="E6" s="33">
        <f t="shared" si="3"/>
        <v>17</v>
      </c>
      <c r="F6" s="33">
        <f t="shared" si="3"/>
        <v>5</v>
      </c>
      <c r="G6" s="33">
        <f t="shared" si="3"/>
        <v>0</v>
      </c>
      <c r="H6" s="33" t="str">
        <f t="shared" si="3"/>
        <v>長野県　木曽町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10.41</v>
      </c>
      <c r="Q6" s="34">
        <f t="shared" si="3"/>
        <v>78.97</v>
      </c>
      <c r="R6" s="34">
        <f t="shared" si="3"/>
        <v>3888</v>
      </c>
      <c r="S6" s="34">
        <f t="shared" si="3"/>
        <v>11169</v>
      </c>
      <c r="T6" s="34">
        <f t="shared" si="3"/>
        <v>476.03</v>
      </c>
      <c r="U6" s="34">
        <f t="shared" si="3"/>
        <v>23.46</v>
      </c>
      <c r="V6" s="34">
        <f t="shared" si="3"/>
        <v>1150</v>
      </c>
      <c r="W6" s="34">
        <f t="shared" si="3"/>
        <v>0.56000000000000005</v>
      </c>
      <c r="X6" s="34">
        <f t="shared" si="3"/>
        <v>2053.5700000000002</v>
      </c>
      <c r="Y6" s="35">
        <f>IF(Y7="",NA(),Y7)</f>
        <v>98.32</v>
      </c>
      <c r="Z6" s="35">
        <f t="shared" ref="Z6:AH6" si="4">IF(Z7="",NA(),Z7)</f>
        <v>98.66</v>
      </c>
      <c r="AA6" s="35">
        <f t="shared" si="4"/>
        <v>98.36</v>
      </c>
      <c r="AB6" s="35">
        <f t="shared" si="4"/>
        <v>97.85</v>
      </c>
      <c r="AC6" s="35">
        <f t="shared" si="4"/>
        <v>97.05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82.45</v>
      </c>
      <c r="BR6" s="35">
        <f t="shared" ref="BR6:BZ6" si="8">IF(BR7="",NA(),BR7)</f>
        <v>80.760000000000005</v>
      </c>
      <c r="BS6" s="35">
        <f t="shared" si="8"/>
        <v>76.680000000000007</v>
      </c>
      <c r="BT6" s="35">
        <f t="shared" si="8"/>
        <v>63.93</v>
      </c>
      <c r="BU6" s="35">
        <f t="shared" si="8"/>
        <v>90.06</v>
      </c>
      <c r="BV6" s="35">
        <f t="shared" si="8"/>
        <v>50.82</v>
      </c>
      <c r="BW6" s="35">
        <f t="shared" si="8"/>
        <v>52.19</v>
      </c>
      <c r="BX6" s="35">
        <f t="shared" si="8"/>
        <v>55.32</v>
      </c>
      <c r="BY6" s="35">
        <f t="shared" si="8"/>
        <v>59.8</v>
      </c>
      <c r="BZ6" s="35">
        <f t="shared" si="8"/>
        <v>57.77</v>
      </c>
      <c r="CA6" s="34" t="str">
        <f>IF(CA7="","",IF(CA7="-","【-】","【"&amp;SUBSTITUTE(TEXT(CA7,"#,##0.00"),"-","△")&amp;"】"))</f>
        <v>【59.51】</v>
      </c>
      <c r="CB6" s="35">
        <f>IF(CB7="",NA(),CB7)</f>
        <v>284.24</v>
      </c>
      <c r="CC6" s="35">
        <f t="shared" ref="CC6:CK6" si="9">IF(CC7="",NA(),CC7)</f>
        <v>285.01</v>
      </c>
      <c r="CD6" s="35">
        <f t="shared" si="9"/>
        <v>300.17</v>
      </c>
      <c r="CE6" s="35">
        <f t="shared" si="9"/>
        <v>353.73</v>
      </c>
      <c r="CF6" s="35">
        <f t="shared" si="9"/>
        <v>259.64999999999998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35.4</v>
      </c>
      <c r="CN6" s="35">
        <f t="shared" ref="CN6:CV6" si="10">IF(CN7="",NA(),CN7)</f>
        <v>37.35</v>
      </c>
      <c r="CO6" s="35">
        <f t="shared" si="10"/>
        <v>35.68</v>
      </c>
      <c r="CP6" s="35">
        <f t="shared" si="10"/>
        <v>33.46</v>
      </c>
      <c r="CQ6" s="35">
        <f t="shared" si="10"/>
        <v>33.46</v>
      </c>
      <c r="CR6" s="35">
        <f t="shared" si="10"/>
        <v>53.24</v>
      </c>
      <c r="CS6" s="35">
        <f t="shared" si="10"/>
        <v>52.31</v>
      </c>
      <c r="CT6" s="35">
        <f t="shared" si="10"/>
        <v>60.65</v>
      </c>
      <c r="CU6" s="35">
        <f t="shared" si="10"/>
        <v>51.75</v>
      </c>
      <c r="CV6" s="35">
        <f t="shared" si="10"/>
        <v>50.68</v>
      </c>
      <c r="CW6" s="34" t="str">
        <f>IF(CW7="","",IF(CW7="-","【-】","【"&amp;SUBSTITUTE(TEXT(CW7,"#,##0.00"),"-","△")&amp;"】"))</f>
        <v>【52.23】</v>
      </c>
      <c r="CX6" s="35">
        <f>IF(CX7="",NA(),CX7)</f>
        <v>97.49</v>
      </c>
      <c r="CY6" s="35">
        <f t="shared" ref="CY6:DG6" si="11">IF(CY7="",NA(),CY7)</f>
        <v>96.33</v>
      </c>
      <c r="CZ6" s="35">
        <f t="shared" si="11"/>
        <v>95.89</v>
      </c>
      <c r="DA6" s="35">
        <f t="shared" si="11"/>
        <v>96.38</v>
      </c>
      <c r="DB6" s="35">
        <f t="shared" si="11"/>
        <v>96.09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204323</v>
      </c>
      <c r="D7" s="37">
        <v>47</v>
      </c>
      <c r="E7" s="37">
        <v>17</v>
      </c>
      <c r="F7" s="37">
        <v>5</v>
      </c>
      <c r="G7" s="37">
        <v>0</v>
      </c>
      <c r="H7" s="37" t="s">
        <v>98</v>
      </c>
      <c r="I7" s="37" t="s">
        <v>99</v>
      </c>
      <c r="J7" s="37" t="s">
        <v>100</v>
      </c>
      <c r="K7" s="37" t="s">
        <v>101</v>
      </c>
      <c r="L7" s="37" t="s">
        <v>102</v>
      </c>
      <c r="M7" s="37" t="s">
        <v>103</v>
      </c>
      <c r="N7" s="38" t="s">
        <v>104</v>
      </c>
      <c r="O7" s="38" t="s">
        <v>105</v>
      </c>
      <c r="P7" s="38">
        <v>10.41</v>
      </c>
      <c r="Q7" s="38">
        <v>78.97</v>
      </c>
      <c r="R7" s="38">
        <v>3888</v>
      </c>
      <c r="S7" s="38">
        <v>11169</v>
      </c>
      <c r="T7" s="38">
        <v>476.03</v>
      </c>
      <c r="U7" s="38">
        <v>23.46</v>
      </c>
      <c r="V7" s="38">
        <v>1150</v>
      </c>
      <c r="W7" s="38">
        <v>0.56000000000000005</v>
      </c>
      <c r="X7" s="38">
        <v>2053.5700000000002</v>
      </c>
      <c r="Y7" s="38">
        <v>98.32</v>
      </c>
      <c r="Z7" s="38">
        <v>98.66</v>
      </c>
      <c r="AA7" s="38">
        <v>98.36</v>
      </c>
      <c r="AB7" s="38">
        <v>97.85</v>
      </c>
      <c r="AC7" s="38">
        <v>97.05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0</v>
      </c>
      <c r="BJ7" s="38">
        <v>0</v>
      </c>
      <c r="BK7" s="38">
        <v>1044.8</v>
      </c>
      <c r="BL7" s="38">
        <v>1081.8</v>
      </c>
      <c r="BM7" s="38">
        <v>974.93</v>
      </c>
      <c r="BN7" s="38">
        <v>855.8</v>
      </c>
      <c r="BO7" s="38">
        <v>789.46</v>
      </c>
      <c r="BP7" s="38">
        <v>747.76</v>
      </c>
      <c r="BQ7" s="38">
        <v>82.45</v>
      </c>
      <c r="BR7" s="38">
        <v>80.760000000000005</v>
      </c>
      <c r="BS7" s="38">
        <v>76.680000000000007</v>
      </c>
      <c r="BT7" s="38">
        <v>63.93</v>
      </c>
      <c r="BU7" s="38">
        <v>90.06</v>
      </c>
      <c r="BV7" s="38">
        <v>50.82</v>
      </c>
      <c r="BW7" s="38">
        <v>52.19</v>
      </c>
      <c r="BX7" s="38">
        <v>55.32</v>
      </c>
      <c r="BY7" s="38">
        <v>59.8</v>
      </c>
      <c r="BZ7" s="38">
        <v>57.77</v>
      </c>
      <c r="CA7" s="38">
        <v>59.51</v>
      </c>
      <c r="CB7" s="38">
        <v>284.24</v>
      </c>
      <c r="CC7" s="38">
        <v>285.01</v>
      </c>
      <c r="CD7" s="38">
        <v>300.17</v>
      </c>
      <c r="CE7" s="38">
        <v>353.73</v>
      </c>
      <c r="CF7" s="38">
        <v>259.64999999999998</v>
      </c>
      <c r="CG7" s="38">
        <v>300.52</v>
      </c>
      <c r="CH7" s="38">
        <v>296.14</v>
      </c>
      <c r="CI7" s="38">
        <v>283.17</v>
      </c>
      <c r="CJ7" s="38">
        <v>263.76</v>
      </c>
      <c r="CK7" s="38">
        <v>274.35000000000002</v>
      </c>
      <c r="CL7" s="38">
        <v>261.45999999999998</v>
      </c>
      <c r="CM7" s="38">
        <v>35.4</v>
      </c>
      <c r="CN7" s="38">
        <v>37.35</v>
      </c>
      <c r="CO7" s="38">
        <v>35.68</v>
      </c>
      <c r="CP7" s="38">
        <v>33.46</v>
      </c>
      <c r="CQ7" s="38">
        <v>33.46</v>
      </c>
      <c r="CR7" s="38">
        <v>53.24</v>
      </c>
      <c r="CS7" s="38">
        <v>52.31</v>
      </c>
      <c r="CT7" s="38">
        <v>60.65</v>
      </c>
      <c r="CU7" s="38">
        <v>51.75</v>
      </c>
      <c r="CV7" s="38">
        <v>50.68</v>
      </c>
      <c r="CW7" s="38">
        <v>52.23</v>
      </c>
      <c r="CX7" s="38">
        <v>97.49</v>
      </c>
      <c r="CY7" s="38">
        <v>96.33</v>
      </c>
      <c r="CZ7" s="38">
        <v>95.89</v>
      </c>
      <c r="DA7" s="38">
        <v>96.38</v>
      </c>
      <c r="DB7" s="38">
        <v>96.09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2020-01-24T04:00:34Z</cp:lastPrinted>
  <dcterms:created xsi:type="dcterms:W3CDTF">2019-12-05T05:19:44Z</dcterms:created>
  <dcterms:modified xsi:type="dcterms:W3CDTF">2020-02-20T02:58:23Z</dcterms:modified>
  <cp:category/>
</cp:coreProperties>
</file>