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6　木曽地域振興局\204323 木曽町\"/>
    </mc:Choice>
  </mc:AlternateContent>
  <workbookProtection workbookAlgorithmName="SHA-512" workbookHashValue="X/GPYpUo2Qg2lcJb+TrxpCY1sVDVYrX8i1xUlYHSY9BOtiA+zZkMChx9+OoJNu+B7Bq5L4+qG+4a4+6h1bwe4A==" workbookSaltValue="Z1BqYe79ksflkILDaEdL3Q=="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<sst xmlns="http://schemas.openxmlformats.org/spreadsheetml/2006/main" count="228" uniqueCount="114">
  <si>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</si>
  <si>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</si>
  <si>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</si>
  <si>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</si>
  <si>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</si>
  <si>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</si>
  <si>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</si>
  <si>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</si>
  <si>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</si>
  <si>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</si>
  <si>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</si>
  <si>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</si>
  <si>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</si>
  <si>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</si>
  <si>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</si>
  <si>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</si>
  <si>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</si>
  <si>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</si>
  <si>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</si>
  <si>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</si>
  <si>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</si>
  <si>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</si>
  <si>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</si>
  <si>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</si>
  <si>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</si>
  <si>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</si>
  <si>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</si>
  <si>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</si>
  <si>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</si>
  <si>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</si>
  <si>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</si>
  <si>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</si>
  <si>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</si>
  <si>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</si>
  <si>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</si>
  <si>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</si>
  <si>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</si>
  <si>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</si>
  <si>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</si>
  <si>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</si>
  <si>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</si>
  <si>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</si>
  <si>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</si>
  <si>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</si>
  <si>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</si>
  <si>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</si>
  <si>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</si>
  <si>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</si>
  <si>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</si>
  <si>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</si>
  <si>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</si>
  <si>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</si>
  <si>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</si>
  <si>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</si>
  <si>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</si>
  <si>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</si>
  <si>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</si>
  <si>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</si>
  <si>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</si>
  <si>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</si>
  <si>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</si>
  <si>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</si>
  <si>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</si>
  <si>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</si>
  <si>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</si>
  <si>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</si>
  <si>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</si>
  <si>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</si>
  <si>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</si>
  <si>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</si>
  <si>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</si>
  <si>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</si>
  <si>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</si>
  <si>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</si>
  <si>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</si>
  <si>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</si>
  <si>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</si>
  <si>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</si>
  <si>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</si>
  <si>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</si>
  <si>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</si>
  <si>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</si>
  <si>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</si>
  <si>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</si>
  <si>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</si>
  <si>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</si>
  <si>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</si>
  <si>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</si>
  <si>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</si>
  <si>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</si>
  <si>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</si>
  <si>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</si>
  <si>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</si>
  <si>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</si>
  <si>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</si>
  <si>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</si>
  <si>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</si>
  <si>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</si>
  <si>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木曽町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</si>
  <si>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</si>
  <si>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</si>
  <si>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</si>
  <si>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</si>
  <si>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</si>
  <si>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</si>
  <si>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</si>
  <si>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</si>
  <si>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</si>
  <si>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</si>
  <si>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</si>
  <si>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</si>
  <si>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年々増減を繰り返しており、いずれの年度も100%に及んでいない。経営に必要な費用は料金収入などの経常的な収入で賄えておらず、一般会計繰入金など料金収入以外の収入に依存している状況にあり、経営状況は厳しいものとなっている。
　公共下水道事業と同様に平成26年度に策定した長寿命化計画に基づき日義浄化センターの更新整備が始まり、費用が増加している状況にある。
　経費回収率は上昇傾向にあるものの全国平均や類似団体の平均を下回り、汚水処理原価も全国平均や類似団体の平均を超え、高いコストとなっており良好な状態にはない。
　施設利用率は前年度より好転し高い稼働力となり、遊休施設もなく過大なスペックともなっておらず適正であると判断される。
　水洗化率は地理的要因などにより100%に至っていないが年々上昇しており、類似団体の平均を上回っていることもあり良好で、今後も引き続き向上を目指すところである。</t>
    <rPh sb="1" eb="4">
      <t>シュウエキテキ</t>
    </rPh>
    <rPh sb="4" eb="6">
      <t>シュウシ</t>
    </rPh>
    <rPh sb="6" eb="8">
      <t>ヒリツ</t>
    </rPh>
    <rPh sb="9" eb="11">
      <t>ネンネン</t>
    </rPh>
    <rPh sb="11" eb="13">
      <t>ゾウゲン</t>
    </rPh>
    <rPh sb="14" eb="15">
      <t>ク</t>
    </rPh>
    <rPh sb="16" eb="17">
      <t>カエ</t>
    </rPh>
    <rPh sb="26" eb="28">
      <t>ネンド</t>
    </rPh>
    <rPh sb="34" eb="35">
      <t>オヨ</t>
    </rPh>
    <rPh sb="41" eb="43">
      <t>ケイエイ</t>
    </rPh>
    <rPh sb="44" eb="46">
      <t>ヒツヨウ</t>
    </rPh>
    <rPh sb="47" eb="49">
      <t>ヒヨウ</t>
    </rPh>
    <rPh sb="50" eb="52">
      <t>リョウキン</t>
    </rPh>
    <rPh sb="52" eb="54">
      <t>シュウニュウ</t>
    </rPh>
    <rPh sb="57" eb="60">
      <t>ケイジョウテキ</t>
    </rPh>
    <rPh sb="61" eb="63">
      <t>シュウニュウ</t>
    </rPh>
    <rPh sb="64" eb="65">
      <t>マカナ</t>
    </rPh>
    <rPh sb="71" eb="73">
      <t>イッパン</t>
    </rPh>
    <rPh sb="73" eb="75">
      <t>カイケイ</t>
    </rPh>
    <rPh sb="75" eb="77">
      <t>クリイレ</t>
    </rPh>
    <rPh sb="77" eb="78">
      <t>キン</t>
    </rPh>
    <rPh sb="80" eb="82">
      <t>リョウキン</t>
    </rPh>
    <rPh sb="82" eb="84">
      <t>シュウニュウ</t>
    </rPh>
    <rPh sb="84" eb="86">
      <t>イガイ</t>
    </rPh>
    <rPh sb="87" eb="89">
      <t>シュウニュウ</t>
    </rPh>
    <rPh sb="90" eb="92">
      <t>イゾン</t>
    </rPh>
    <rPh sb="96" eb="98">
      <t>ジョウキョウ</t>
    </rPh>
    <rPh sb="102" eb="104">
      <t>ケイエイ</t>
    </rPh>
    <rPh sb="104" eb="106">
      <t>ジョウキョウ</t>
    </rPh>
    <rPh sb="107" eb="108">
      <t>キビ</t>
    </rPh>
    <rPh sb="121" eb="123">
      <t>コウキョウ</t>
    </rPh>
    <rPh sb="123" eb="126">
      <t>ゲスイドウ</t>
    </rPh>
    <rPh sb="126" eb="128">
      <t>ジギョウ</t>
    </rPh>
    <rPh sb="129" eb="131">
      <t>ドウヨウ</t>
    </rPh>
    <rPh sb="132" eb="134">
      <t>ヘイセイ</t>
    </rPh>
    <rPh sb="136" eb="138">
      <t>ネンド</t>
    </rPh>
    <rPh sb="139" eb="141">
      <t>サクテイ</t>
    </rPh>
    <rPh sb="143" eb="147">
      <t>チョウジュミョウカ</t>
    </rPh>
    <rPh sb="147" eb="149">
      <t>ケイカク</t>
    </rPh>
    <rPh sb="150" eb="151">
      <t>モト</t>
    </rPh>
    <rPh sb="153" eb="155">
      <t>ヒヨシ</t>
    </rPh>
    <rPh sb="155" eb="157">
      <t>ジョウカ</t>
    </rPh>
    <rPh sb="162" eb="164">
      <t>コウシン</t>
    </rPh>
    <rPh sb="164" eb="166">
      <t>セイビ</t>
    </rPh>
    <rPh sb="167" eb="168">
      <t>ハジ</t>
    </rPh>
    <rPh sb="171" eb="173">
      <t>ヒヨウ</t>
    </rPh>
    <rPh sb="174" eb="176">
      <t>ゾウカ</t>
    </rPh>
    <rPh sb="180" eb="182">
      <t>ジョウキョウ</t>
    </rPh>
    <rPh sb="188" eb="190">
      <t>ケイヒ</t>
    </rPh>
    <rPh sb="190" eb="192">
      <t>カイシュウ</t>
    </rPh>
    <rPh sb="192" eb="193">
      <t>リツ</t>
    </rPh>
    <rPh sb="194" eb="196">
      <t>ジョウショウ</t>
    </rPh>
    <rPh sb="196" eb="198">
      <t>ケイコウ</t>
    </rPh>
    <rPh sb="204" eb="206">
      <t>ゼンコク</t>
    </rPh>
    <rPh sb="206" eb="208">
      <t>ヘイキン</t>
    </rPh>
    <rPh sb="209" eb="211">
      <t>ルイジ</t>
    </rPh>
    <rPh sb="211" eb="213">
      <t>ダンタイ</t>
    </rPh>
    <rPh sb="214" eb="216">
      <t>ヘイキン</t>
    </rPh>
    <rPh sb="217" eb="219">
      <t>シタマワ</t>
    </rPh>
    <rPh sb="221" eb="223">
      <t>オスイ</t>
    </rPh>
    <rPh sb="223" eb="225">
      <t>ショリ</t>
    </rPh>
    <rPh sb="225" eb="227">
      <t>ゲンカ</t>
    </rPh>
    <rPh sb="228" eb="230">
      <t>ゼンコク</t>
    </rPh>
    <rPh sb="230" eb="232">
      <t>ヘイキン</t>
    </rPh>
    <rPh sb="233" eb="235">
      <t>ルイジ</t>
    </rPh>
    <rPh sb="235" eb="237">
      <t>ダンタイ</t>
    </rPh>
    <rPh sb="238" eb="240">
      <t>ヘイキン</t>
    </rPh>
    <rPh sb="241" eb="242">
      <t>コ</t>
    </rPh>
    <rPh sb="244" eb="245">
      <t>タカ</t>
    </rPh>
    <rPh sb="255" eb="257">
      <t>リョウコウ</t>
    </rPh>
    <rPh sb="258" eb="260">
      <t>ジョウタイ</t>
    </rPh>
    <rPh sb="267" eb="269">
      <t>シセツ</t>
    </rPh>
    <rPh sb="269" eb="271">
      <t>リヨウ</t>
    </rPh>
    <rPh sb="271" eb="272">
      <t>リツ</t>
    </rPh>
    <rPh sb="273" eb="276">
      <t>ゼンネンド</t>
    </rPh>
    <rPh sb="278" eb="280">
      <t>コウテン</t>
    </rPh>
    <rPh sb="281" eb="282">
      <t>タカ</t>
    </rPh>
    <rPh sb="283" eb="285">
      <t>カドウ</t>
    </rPh>
    <rPh sb="285" eb="286">
      <t>リョク</t>
    </rPh>
    <rPh sb="290" eb="292">
      <t>ユウキュウ</t>
    </rPh>
    <rPh sb="292" eb="294">
      <t>シセツ</t>
    </rPh>
    <rPh sb="297" eb="299">
      <t>カダイ</t>
    </rPh>
    <rPh sb="312" eb="314">
      <t>テキセイ</t>
    </rPh>
    <rPh sb="318" eb="320">
      <t>ハンダン</t>
    </rPh>
    <rPh sb="326" eb="329">
      <t>スイセンカ</t>
    </rPh>
    <rPh sb="329" eb="330">
      <t>リツ</t>
    </rPh>
    <rPh sb="331" eb="334">
      <t>チリテキ</t>
    </rPh>
    <rPh sb="334" eb="336">
      <t>ヨウイン</t>
    </rPh>
    <rPh sb="346" eb="347">
      <t>イタ</t>
    </rPh>
    <rPh sb="353" eb="355">
      <t>ネンネン</t>
    </rPh>
    <rPh sb="355" eb="357">
      <t>ジョウショウ</t>
    </rPh>
    <rPh sb="362" eb="364">
      <t>ルイジ</t>
    </rPh>
    <rPh sb="364" eb="366">
      <t>ダンタイ</t>
    </rPh>
    <rPh sb="367" eb="369">
      <t>ヘイキン</t>
    </rPh>
    <rPh sb="370" eb="372">
      <t>ウワマワ</t>
    </rPh>
    <rPh sb="381" eb="383">
      <t>リョウコウ</t>
    </rPh>
    <rPh sb="385" eb="387">
      <t>コンゴ</t>
    </rPh>
    <rPh sb="388" eb="389">
      <t>ヒ</t>
    </rPh>
    <rPh sb="390" eb="391">
      <t>ツヅ</t>
    </rPh>
    <rPh sb="392" eb="394">
      <t>コウジョウ</t>
    </rPh>
    <rPh sb="395" eb="397">
      <t>メザ</t>
    </rPh>
    <phoneticPr fontId="4"/>
  </si>
  <si>
    <t>　長寿命化計画に基づき日義浄化センターの機械設備の更新を行うとともにポンプ場などの設備を使用状況により更新を進めている。
　管渠改善率は過去10年以上０%となっている。 これは平成９年度の供用開始から22年と施設が比較的新しく、耐用年数を超えるものが存在しないことによる。将来的には計画的に更新することや予防保全的な管理により長寿命化を図る必要がある。</t>
    <rPh sb="1" eb="5">
      <t>チョウジュミョウカ</t>
    </rPh>
    <rPh sb="5" eb="7">
      <t>ケイカク</t>
    </rPh>
    <rPh sb="8" eb="9">
      <t>モト</t>
    </rPh>
    <rPh sb="11" eb="13">
      <t>ヒヨシ</t>
    </rPh>
    <rPh sb="13" eb="15">
      <t>ジョウカ</t>
    </rPh>
    <rPh sb="20" eb="22">
      <t>キカイ</t>
    </rPh>
    <rPh sb="22" eb="24">
      <t>セツビ</t>
    </rPh>
    <rPh sb="25" eb="27">
      <t>コウシン</t>
    </rPh>
    <rPh sb="28" eb="29">
      <t>オコナ</t>
    </rPh>
    <rPh sb="37" eb="38">
      <t>ジョウ</t>
    </rPh>
    <rPh sb="41" eb="43">
      <t>セツビ</t>
    </rPh>
    <rPh sb="44" eb="46">
      <t>シヨウ</t>
    </rPh>
    <rPh sb="46" eb="48">
      <t>ジョウキョウ</t>
    </rPh>
    <rPh sb="51" eb="53">
      <t>コウシン</t>
    </rPh>
    <rPh sb="54" eb="55">
      <t>スス</t>
    </rPh>
    <rPh sb="62" eb="64">
      <t>カンキョ</t>
    </rPh>
    <rPh sb="64" eb="66">
      <t>カイゼン</t>
    </rPh>
    <rPh sb="66" eb="67">
      <t>リツ</t>
    </rPh>
    <rPh sb="68" eb="70">
      <t>カコ</t>
    </rPh>
    <rPh sb="72" eb="73">
      <t>ネン</t>
    </rPh>
    <rPh sb="73" eb="75">
      <t>イジョウ</t>
    </rPh>
    <rPh sb="88" eb="90">
      <t>ヘイセイ</t>
    </rPh>
    <rPh sb="91" eb="93">
      <t>ネンド</t>
    </rPh>
    <rPh sb="94" eb="96">
      <t>キョウヨウ</t>
    </rPh>
    <rPh sb="96" eb="98">
      <t>カイシ</t>
    </rPh>
    <rPh sb="102" eb="103">
      <t>ネン</t>
    </rPh>
    <rPh sb="104" eb="106">
      <t>シセツ</t>
    </rPh>
    <rPh sb="107" eb="110">
      <t>ヒカクテキ</t>
    </rPh>
    <rPh sb="110" eb="111">
      <t>アタラ</t>
    </rPh>
    <rPh sb="114" eb="116">
      <t>タイヨウ</t>
    </rPh>
    <rPh sb="116" eb="118">
      <t>ネンスウ</t>
    </rPh>
    <rPh sb="119" eb="120">
      <t>コ</t>
    </rPh>
    <rPh sb="125" eb="127">
      <t>ソンザイ</t>
    </rPh>
    <rPh sb="136" eb="139">
      <t>ショウライテキ</t>
    </rPh>
    <rPh sb="141" eb="144">
      <t>ケイカクテキ</t>
    </rPh>
    <rPh sb="145" eb="147">
      <t>コウシン</t>
    </rPh>
    <rPh sb="152" eb="154">
      <t>ヨボウ</t>
    </rPh>
    <rPh sb="154" eb="157">
      <t>ホゼンテキ</t>
    </rPh>
    <rPh sb="158" eb="160">
      <t>カンリ</t>
    </rPh>
    <rPh sb="163" eb="167">
      <t>チョウジュミョウカ</t>
    </rPh>
    <rPh sb="168" eb="169">
      <t>ハカ</t>
    </rPh>
    <rPh sb="170" eb="172">
      <t>ヒツヨウ</t>
    </rPh>
    <phoneticPr fontId="4"/>
  </si>
  <si>
    <t>　浄化センターの大規模な更新投資が始まり、さらに今後は管渠などの改善費用も増大していくことが想定される。また、処理区域内人口の減少による料金収入は減少している。
　これらのことから、ダウンサイジングやスペックダウンなどの処理能力の最適化を図ることで処理経費の低減を検討する必要がある。
　将来的には老朽化した施設や管渠が多く発生し、膨大な更新投資が見込まれる。これらを計画的かつ効率的に更新を進める必要がある。</t>
    <rPh sb="1" eb="3">
      <t>ジョウカ</t>
    </rPh>
    <rPh sb="8" eb="11">
      <t>ダイキボ</t>
    </rPh>
    <rPh sb="12" eb="14">
      <t>コウシン</t>
    </rPh>
    <rPh sb="14" eb="16">
      <t>トウシ</t>
    </rPh>
    <rPh sb="17" eb="18">
      <t>ハジ</t>
    </rPh>
    <rPh sb="24" eb="26">
      <t>コンゴ</t>
    </rPh>
    <rPh sb="27" eb="29">
      <t>カンキョ</t>
    </rPh>
    <rPh sb="32" eb="34">
      <t>カイゼン</t>
    </rPh>
    <rPh sb="34" eb="36">
      <t>ヒヨウ</t>
    </rPh>
    <rPh sb="37" eb="39">
      <t>ゾウダイ</t>
    </rPh>
    <rPh sb="46" eb="48">
      <t>ソウテイ</t>
    </rPh>
    <rPh sb="55" eb="57">
      <t>ショリ</t>
    </rPh>
    <rPh sb="57" eb="59">
      <t>クイキ</t>
    </rPh>
    <rPh sb="59" eb="60">
      <t>ナイ</t>
    </rPh>
    <rPh sb="60" eb="62">
      <t>ジンコウ</t>
    </rPh>
    <rPh sb="63" eb="65">
      <t>ゲンショウ</t>
    </rPh>
    <rPh sb="68" eb="70">
      <t>リョウキン</t>
    </rPh>
    <rPh sb="70" eb="72">
      <t>シュウニュウ</t>
    </rPh>
    <rPh sb="73" eb="75">
      <t>ゲンショウ</t>
    </rPh>
    <rPh sb="110" eb="112">
      <t>ショリ</t>
    </rPh>
    <rPh sb="112" eb="114">
      <t>ノウリョク</t>
    </rPh>
    <rPh sb="115" eb="118">
      <t>サイテキカ</t>
    </rPh>
    <rPh sb="119" eb="120">
      <t>ハカ</t>
    </rPh>
    <rPh sb="124" eb="126">
      <t>ショリ</t>
    </rPh>
    <rPh sb="126" eb="128">
      <t>ケイヒ</t>
    </rPh>
    <rPh sb="129" eb="131">
      <t>テイゲン</t>
    </rPh>
    <rPh sb="132" eb="134">
      <t>ケントウ</t>
    </rPh>
    <rPh sb="136" eb="138">
      <t>ヒツヨウ</t>
    </rPh>
    <rPh sb="144" eb="147">
      <t>ショウライテキ</t>
    </rPh>
    <rPh sb="149" eb="152">
      <t>ロウキュウカ</t>
    </rPh>
    <rPh sb="154" eb="156">
      <t>シセツ</t>
    </rPh>
    <rPh sb="157" eb="159">
      <t>カンキョ</t>
    </rPh>
    <rPh sb="160" eb="161">
      <t>オオ</t>
    </rPh>
    <rPh sb="162" eb="164">
      <t>ハッセイ</t>
    </rPh>
    <rPh sb="166" eb="168">
      <t>ボウダイ</t>
    </rPh>
    <rPh sb="169" eb="173">
      <t>コウシントウシ</t>
    </rPh>
    <rPh sb="174" eb="176">
      <t>ミコ</t>
    </rPh>
    <rPh sb="184" eb="187">
      <t>ケイカクテキ</t>
    </rPh>
    <rPh sb="189" eb="192">
      <t>コウリツテキ</t>
    </rPh>
    <rPh sb="193" eb="195">
      <t>コウシン</t>
    </rPh>
    <rPh sb="196" eb="197">
      <t>スス</t>
    </rPh>
    <rPh sb="199" eb="20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</si>
</sst>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53-49FE-B435-5869E4047B6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B153-49FE-B435-5869E4047B6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44.31</c:v>
                </c:pt>
                <c:pt idx="1">
                  <c:v>45.14</c:v>
                </c:pt>
                <c:pt idx="2">
                  <c:v>45.56</c:v>
                </c:pt>
                <c:pt idx="3">
                  <c:v>43.06</c:v>
                </c:pt>
                <c:pt idx="4">
                  <c:v>48.33</c:v>
                </c:pt>
              </c:numCache>
            </c:numRef>
          </c:val>
          <c:extLst>
            <c:ext xmlns:c16="http://schemas.microsoft.com/office/drawing/2014/chart" uri="{C3380CC4-5D6E-409C-BE32-E72D297353CC}">
              <c16:uniqueId val="{00000000-3114-4FD9-B812-256445EE9BA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3114-4FD9-B812-256445EE9BA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87.93</c:v>
                </c:pt>
                <c:pt idx="1">
                  <c:v>86.13</c:v>
                </c:pt>
                <c:pt idx="2">
                  <c:v>89.9</c:v>
                </c:pt>
                <c:pt idx="3">
                  <c:v>91.01</c:v>
                </c:pt>
                <c:pt idx="4">
                  <c:v>92.3</c:v>
                </c:pt>
              </c:numCache>
            </c:numRef>
          </c:val>
          <c:extLst>
            <c:ext xmlns:c16="http://schemas.microsoft.com/office/drawing/2014/chart" uri="{C3380CC4-5D6E-409C-BE32-E72D297353CC}">
              <c16:uniqueId val="{00000000-A88B-41CA-A655-E51A190A9DF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A88B-41CA-A655-E51A190A9DF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74.8</c:v>
                </c:pt>
                <c:pt idx="1">
                  <c:v>59.42</c:v>
                </c:pt>
                <c:pt idx="2">
                  <c:v>71.260000000000005</c:v>
                </c:pt>
                <c:pt idx="3">
                  <c:v>72.08</c:v>
                </c:pt>
                <c:pt idx="4">
                  <c:v>68.08</c:v>
                </c:pt>
              </c:numCache>
            </c:numRef>
          </c:val>
          <c:extLst>
            <c:ext xmlns:c16="http://schemas.microsoft.com/office/drawing/2014/chart" uri="{C3380CC4-5D6E-409C-BE32-E72D297353CC}">
              <c16:uniqueId val="{00000000-292E-4625-BF1D-19448B60427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2E-4625-BF1D-19448B60427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CA-49B8-857E-A6ED8998874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CA-49B8-857E-A6ED8998874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21-42B7-8F4C-0183CE8B9F7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21-42B7-8F4C-0183CE8B9F7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45-4ADF-80A0-431AE2344EB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45-4ADF-80A0-431AE2344EB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78-4292-8106-E803B5B5D3F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78-4292-8106-E803B5B5D3F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C6-4FDF-8BD5-0A585BC6D3F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B5C6-4FDF-8BD5-0A585BC6D3F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172.33</c:v>
                </c:pt>
                <c:pt idx="1">
                  <c:v>102.85</c:v>
                </c:pt>
                <c:pt idx="2">
                  <c:v>42.38</c:v>
                </c:pt>
                <c:pt idx="3">
                  <c:v>48.07</c:v>
                </c:pt>
                <c:pt idx="4">
                  <c:v>59.5</c:v>
                </c:pt>
              </c:numCache>
            </c:numRef>
          </c:val>
          <c:extLst>
            <c:ext xmlns:c16="http://schemas.microsoft.com/office/drawing/2014/chart" uri="{C3380CC4-5D6E-409C-BE32-E72D297353CC}">
              <c16:uniqueId val="{00000000-1065-45C9-80CA-4052821B960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1065-45C9-80CA-4052821B960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122.31</c:v>
                </c:pt>
                <c:pt idx="1">
                  <c:v>208.64</c:v>
                </c:pt>
                <c:pt idx="2">
                  <c:v>508.94</c:v>
                </c:pt>
                <c:pt idx="3">
                  <c:v>450.34</c:v>
                </c:pt>
                <c:pt idx="4">
                  <c:v>365.42</c:v>
                </c:pt>
              </c:numCache>
            </c:numRef>
          </c:val>
          <c:extLst>
            <c:ext xmlns:c16="http://schemas.microsoft.com/office/drawing/2014/chart" uri="{C3380CC4-5D6E-409C-BE32-E72D297353CC}">
              <c16:uniqueId val="{00000000-05C9-4831-B34B-A9F21261C56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05C9-4831-B34B-A9F21261C56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木曽町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11169</v>
      </c>
      <c r="AM8" s="51"/>
      <c r="AN8" s="51"/>
      <c r="AO8" s="51"/>
      <c r="AP8" s="51"/>
      <c r="AQ8" s="51"/>
      <c r="AR8" s="51"/>
      <c r="AS8" s="51"/>
      <c r="AT8" s="46">
        <f>データ!T6</f>
        <v>476.03</v>
      </c>
      <c r="AU8" s="46"/>
      <c r="AV8" s="46"/>
      <c r="AW8" s="46"/>
      <c r="AX8" s="46"/>
      <c r="AY8" s="46"/>
      <c r="AZ8" s="46"/>
      <c r="BA8" s="46"/>
      <c r="BB8" s="46">
        <f>データ!U6</f>
        <v>23.46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22.93</v>
      </c>
      <c r="Q10" s="46"/>
      <c r="R10" s="46"/>
      <c r="S10" s="46"/>
      <c r="T10" s="46"/>
      <c r="U10" s="46"/>
      <c r="V10" s="46"/>
      <c r="W10" s="46">
        <f>データ!Q6</f>
        <v>93.95</v>
      </c>
      <c r="X10" s="46"/>
      <c r="Y10" s="46"/>
      <c r="Z10" s="46"/>
      <c r="AA10" s="46"/>
      <c r="AB10" s="46"/>
      <c r="AC10" s="46"/>
      <c r="AD10" s="51">
        <f>データ!R6</f>
        <v>3888</v>
      </c>
      <c r="AE10" s="51"/>
      <c r="AF10" s="51"/>
      <c r="AG10" s="51"/>
      <c r="AH10" s="51"/>
      <c r="AI10" s="51"/>
      <c r="AJ10" s="51"/>
      <c r="AK10" s="2"/>
      <c r="AL10" s="51">
        <f>データ!V6</f>
        <v>2533</v>
      </c>
      <c r="AM10" s="51"/>
      <c r="AN10" s="51"/>
      <c r="AO10" s="51"/>
      <c r="AP10" s="51"/>
      <c r="AQ10" s="51"/>
      <c r="AR10" s="51"/>
      <c r="AS10" s="51"/>
      <c r="AT10" s="46">
        <f>データ!W6</f>
        <v>1.48</v>
      </c>
      <c r="AU10" s="46"/>
      <c r="AV10" s="46"/>
      <c r="AW10" s="46"/>
      <c r="AX10" s="46"/>
      <c r="AY10" s="46"/>
      <c r="AZ10" s="46"/>
      <c r="BA10" s="46"/>
      <c r="BB10" s="46">
        <f>データ!X6</f>
        <v>1711.49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112</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ZH3jE6wbIcudaTIydrpSPNYKP6ifathBLAMT68zppRVFwCCSfopEnuss1D44nbnlcSUGgw32hYqYkh1u0jWRQQ==" saltValue="FmsHInH+m9qttIPESLJG/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204323</v>
      </c>
      <c r="D6" s="33">
        <f t="shared" si="3"/>
        <v>47</v>
      </c>
      <c r="E6" s="33">
        <f t="shared" si="3"/>
        <v>17</v>
      </c>
      <c r="F6" s="33">
        <f t="shared" si="3"/>
        <v>4</v>
      </c>
      <c r="G6" s="33">
        <f t="shared" si="3"/>
        <v>0</v>
      </c>
      <c r="H6" s="33" t="str">
        <f t="shared" si="3"/>
        <v>長野県　木曽町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22.93</v>
      </c>
      <c r="Q6" s="34">
        <f t="shared" si="3"/>
        <v>93.95</v>
      </c>
      <c r="R6" s="34">
        <f t="shared" si="3"/>
        <v>3888</v>
      </c>
      <c r="S6" s="34">
        <f t="shared" si="3"/>
        <v>11169</v>
      </c>
      <c r="T6" s="34">
        <f t="shared" si="3"/>
        <v>476.03</v>
      </c>
      <c r="U6" s="34">
        <f t="shared" si="3"/>
        <v>23.46</v>
      </c>
      <c r="V6" s="34">
        <f t="shared" si="3"/>
        <v>2533</v>
      </c>
      <c r="W6" s="34">
        <f t="shared" si="3"/>
        <v>1.48</v>
      </c>
      <c r="X6" s="34">
        <f t="shared" si="3"/>
        <v>1711.49</v>
      </c>
      <c r="Y6" s="35">
        <f>IF(Y7="",NA(),Y7)</f>
        <v>74.8</v>
      </c>
      <c r="Z6" s="35">
        <f t="shared" ref="Z6:AH6" si="4">IF(Z7="",NA(),Z7)</f>
        <v>59.42</v>
      </c>
      <c r="AA6" s="35">
        <f t="shared" si="4"/>
        <v>71.260000000000005</v>
      </c>
      <c r="AB6" s="35">
        <f t="shared" si="4"/>
        <v>72.08</v>
      </c>
      <c r="AC6" s="35">
        <f t="shared" si="4"/>
        <v>68.08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172.33</v>
      </c>
      <c r="BR6" s="35">
        <f t="shared" ref="BR6:BZ6" si="8">IF(BR7="",NA(),BR7)</f>
        <v>102.85</v>
      </c>
      <c r="BS6" s="35">
        <f t="shared" si="8"/>
        <v>42.38</v>
      </c>
      <c r="BT6" s="35">
        <f t="shared" si="8"/>
        <v>48.07</v>
      </c>
      <c r="BU6" s="35">
        <f t="shared" si="8"/>
        <v>59.5</v>
      </c>
      <c r="BV6" s="35">
        <f t="shared" si="8"/>
        <v>66.56</v>
      </c>
      <c r="BW6" s="35">
        <f t="shared" si="8"/>
        <v>66.22</v>
      </c>
      <c r="BX6" s="35">
        <f t="shared" si="8"/>
        <v>69.87</v>
      </c>
      <c r="BY6" s="35">
        <f t="shared" si="8"/>
        <v>74.3</v>
      </c>
      <c r="BZ6" s="35">
        <f t="shared" si="8"/>
        <v>72.260000000000005</v>
      </c>
      <c r="CA6" s="34" t="str">
        <f>IF(CA7="","",IF(CA7="-","【-】","【"&amp;SUBSTITUTE(TEXT(CA7,"#,##0.00"),"-","△")&amp;"】"))</f>
        <v>【74.48】</v>
      </c>
      <c r="CB6" s="35">
        <f>IF(CB7="",NA(),CB7)</f>
        <v>122.31</v>
      </c>
      <c r="CC6" s="35">
        <f t="shared" ref="CC6:CK6" si="9">IF(CC7="",NA(),CC7)</f>
        <v>208.64</v>
      </c>
      <c r="CD6" s="35">
        <f t="shared" si="9"/>
        <v>508.94</v>
      </c>
      <c r="CE6" s="35">
        <f t="shared" si="9"/>
        <v>450.34</v>
      </c>
      <c r="CF6" s="35">
        <f t="shared" si="9"/>
        <v>365.42</v>
      </c>
      <c r="CG6" s="35">
        <f t="shared" si="9"/>
        <v>244.29</v>
      </c>
      <c r="CH6" s="35">
        <f t="shared" si="9"/>
        <v>246.72</v>
      </c>
      <c r="CI6" s="35">
        <f t="shared" si="9"/>
        <v>234.96</v>
      </c>
      <c r="CJ6" s="35">
        <f t="shared" si="9"/>
        <v>221.81</v>
      </c>
      <c r="CK6" s="35">
        <f t="shared" si="9"/>
        <v>230.02</v>
      </c>
      <c r="CL6" s="34" t="str">
        <f>IF(CL7="","",IF(CL7="-","【-】","【"&amp;SUBSTITUTE(TEXT(CL7,"#,##0.00"),"-","△")&amp;"】"))</f>
        <v>【219.46】</v>
      </c>
      <c r="CM6" s="35">
        <f>IF(CM7="",NA(),CM7)</f>
        <v>44.31</v>
      </c>
      <c r="CN6" s="35">
        <f t="shared" ref="CN6:CV6" si="10">IF(CN7="",NA(),CN7)</f>
        <v>45.14</v>
      </c>
      <c r="CO6" s="35">
        <f t="shared" si="10"/>
        <v>45.56</v>
      </c>
      <c r="CP6" s="35">
        <f t="shared" si="10"/>
        <v>43.06</v>
      </c>
      <c r="CQ6" s="35">
        <f t="shared" si="10"/>
        <v>48.33</v>
      </c>
      <c r="CR6" s="35">
        <f t="shared" si="10"/>
        <v>43.58</v>
      </c>
      <c r="CS6" s="35">
        <f t="shared" si="10"/>
        <v>41.35</v>
      </c>
      <c r="CT6" s="35">
        <f t="shared" si="10"/>
        <v>42.9</v>
      </c>
      <c r="CU6" s="35">
        <f t="shared" si="10"/>
        <v>43.36</v>
      </c>
      <c r="CV6" s="35">
        <f t="shared" si="10"/>
        <v>42.56</v>
      </c>
      <c r="CW6" s="34" t="str">
        <f>IF(CW7="","",IF(CW7="-","【-】","【"&amp;SUBSTITUTE(TEXT(CW7,"#,##0.00"),"-","△")&amp;"】"))</f>
        <v>【42.82】</v>
      </c>
      <c r="CX6" s="35">
        <f>IF(CX7="",NA(),CX7)</f>
        <v>87.93</v>
      </c>
      <c r="CY6" s="35">
        <f t="shared" ref="CY6:DG6" si="11">IF(CY7="",NA(),CY7)</f>
        <v>86.13</v>
      </c>
      <c r="CZ6" s="35">
        <f t="shared" si="11"/>
        <v>89.9</v>
      </c>
      <c r="DA6" s="35">
        <f t="shared" si="11"/>
        <v>91.01</v>
      </c>
      <c r="DB6" s="35">
        <f t="shared" si="11"/>
        <v>92.3</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204323</v>
      </c>
      <c r="D7" s="37">
        <v>47</v>
      </c>
      <c r="E7" s="37">
        <v>17</v>
      </c>
      <c r="F7" s="37">
        <v>4</v>
      </c>
      <c r="G7" s="37">
        <v>0</v>
      </c>
      <c r="H7" s="37" t="s">
        <v>98</v>
      </c>
      <c r="I7" s="37" t="s">
        <v>99</v>
      </c>
      <c r="J7" s="37" t="s">
        <v>100</v>
      </c>
      <c r="K7" s="37" t="s">
        <v>101</v>
      </c>
      <c r="L7" s="37" t="s">
        <v>102</v>
      </c>
      <c r="M7" s="37" t="s">
        <v>103</v>
      </c>
      <c r="N7" s="38" t="s">
        <v>104</v>
      </c>
      <c r="O7" s="38" t="s">
        <v>105</v>
      </c>
      <c r="P7" s="38">
        <v>22.93</v>
      </c>
      <c r="Q7" s="38">
        <v>93.95</v>
      </c>
      <c r="R7" s="38">
        <v>3888</v>
      </c>
      <c r="S7" s="38">
        <v>11169</v>
      </c>
      <c r="T7" s="38">
        <v>476.03</v>
      </c>
      <c r="U7" s="38">
        <v>23.46</v>
      </c>
      <c r="V7" s="38">
        <v>2533</v>
      </c>
      <c r="W7" s="38">
        <v>1.48</v>
      </c>
      <c r="X7" s="38">
        <v>1711.49</v>
      </c>
      <c r="Y7" s="38">
        <v>74.8</v>
      </c>
      <c r="Z7" s="38">
        <v>59.42</v>
      </c>
      <c r="AA7" s="38">
        <v>71.260000000000005</v>
      </c>
      <c r="AB7" s="38">
        <v>72.08</v>
      </c>
      <c r="AC7" s="38">
        <v>68.08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42">
        <v>0</v>
      </c>
      <c r="BI7" s="38">
        <v>0</v>
      </c>
      <c r="BJ7" s="38">
        <v>0</v>
      </c>
      <c r="BK7" s="38">
        <v>1436</v>
      </c>
      <c r="BL7" s="38">
        <v>1434.89</v>
      </c>
      <c r="BM7" s="38">
        <v>1298.9100000000001</v>
      </c>
      <c r="BN7" s="38">
        <v>1243.71</v>
      </c>
      <c r="BO7" s="38">
        <v>1194.1500000000001</v>
      </c>
      <c r="BP7" s="38">
        <v>1209.4000000000001</v>
      </c>
      <c r="BQ7" s="38">
        <v>172.33</v>
      </c>
      <c r="BR7" s="38">
        <v>102.85</v>
      </c>
      <c r="BS7" s="38">
        <v>42.38</v>
      </c>
      <c r="BT7" s="38">
        <v>48.07</v>
      </c>
      <c r="BU7" s="38">
        <v>59.5</v>
      </c>
      <c r="BV7" s="38">
        <v>66.56</v>
      </c>
      <c r="BW7" s="38">
        <v>66.22</v>
      </c>
      <c r="BX7" s="38">
        <v>69.87</v>
      </c>
      <c r="BY7" s="38">
        <v>74.3</v>
      </c>
      <c r="BZ7" s="38">
        <v>72.260000000000005</v>
      </c>
      <c r="CA7" s="38">
        <v>74.48</v>
      </c>
      <c r="CB7" s="38">
        <v>122.31</v>
      </c>
      <c r="CC7" s="38">
        <v>208.64</v>
      </c>
      <c r="CD7" s="38">
        <v>508.94</v>
      </c>
      <c r="CE7" s="38">
        <v>450.34</v>
      </c>
      <c r="CF7" s="38">
        <v>365.42</v>
      </c>
      <c r="CG7" s="38">
        <v>244.29</v>
      </c>
      <c r="CH7" s="38">
        <v>246.72</v>
      </c>
      <c r="CI7" s="38">
        <v>234.96</v>
      </c>
      <c r="CJ7" s="38">
        <v>221.81</v>
      </c>
      <c r="CK7" s="38">
        <v>230.02</v>
      </c>
      <c r="CL7" s="38">
        <v>219.46</v>
      </c>
      <c r="CM7" s="38">
        <v>44.31</v>
      </c>
      <c r="CN7" s="38">
        <v>45.14</v>
      </c>
      <c r="CO7" s="38">
        <v>45.56</v>
      </c>
      <c r="CP7" s="38">
        <v>43.06</v>
      </c>
      <c r="CQ7" s="38">
        <v>48.33</v>
      </c>
      <c r="CR7" s="38">
        <v>43.58</v>
      </c>
      <c r="CS7" s="38">
        <v>41.35</v>
      </c>
      <c r="CT7" s="38">
        <v>42.9</v>
      </c>
      <c r="CU7" s="38">
        <v>43.36</v>
      </c>
      <c r="CV7" s="38">
        <v>42.56</v>
      </c>
      <c r="CW7" s="38">
        <v>42.82</v>
      </c>
      <c r="CX7" s="38">
        <v>87.93</v>
      </c>
      <c r="CY7" s="38">
        <v>86.13</v>
      </c>
      <c r="CZ7" s="38">
        <v>89.9</v>
      </c>
      <c r="DA7" s="38">
        <v>91.01</v>
      </c>
      <c r="DB7" s="38">
        <v>92.3</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2019-12-05T05:12:22Z</dcterms:created>
  <dcterms:modified xsi:type="dcterms:W3CDTF">2020-02-20T02:58:12Z</dcterms:modified>
  <cp:category/>
</cp:coreProperties>
</file>