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ka52\市町村課\001財政係\005公営企業\H31\001公営企業一般\001公営企業一般\経営比較分析表\水道・下水・交通・電気・休養宿泊・駐車場・病院\07経営比較分析表（公表用）\06　木曽地域振興局\204307 大桑村\"/>
    </mc:Choice>
  </mc:AlternateContent>
  <workbookProtection workbookAlgorithmName="SHA-512" workbookHashValue="e9wfinTze48mUUl14NIid9XWLLCsXgcLlA13CYQ/Ed5hzfG03Tr2ztQWwgjOIKpIGTNfKr+PKjQFfI1aAmKIuA==" workbookSaltValue="S6ID92802AYsrMiaoSPs3g==" workbookSpinCount="100000" lockStructure="1"/>
  <bookViews>
    <workbookView xWindow="930" yWindow="0" windowWidth="28800" windowHeight="1237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AL10" i="4" s="1"/>
  <c r="U6" i="5"/>
  <c r="T6" i="5"/>
  <c r="S6" i="5"/>
  <c r="R6" i="5"/>
  <c r="AD10" i="4" s="1"/>
  <c r="Q6" i="5"/>
  <c r="P6" i="5"/>
  <c r="P10" i="4" s="1"/>
  <c r="O6" i="5"/>
  <c r="N6" i="5"/>
  <c r="B10" i="4" s="1"/>
  <c r="M6" i="5"/>
  <c r="AD8" i="4" s="1"/>
  <c r="L6" i="5"/>
  <c r="K6" i="5"/>
  <c r="J6" i="5"/>
  <c r="I8" i="4" s="1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I86" i="4"/>
  <c r="H86" i="4"/>
  <c r="E86" i="4"/>
  <c r="AT10" i="4"/>
  <c r="W10" i="4"/>
  <c r="I10" i="4"/>
  <c r="BB8" i="4"/>
  <c r="AT8" i="4"/>
  <c r="AL8" i="4"/>
  <c r="W8" i="4"/>
  <c r="P8" i="4"/>
  <c r="C10" i="5" l="1"/>
  <c r="D10" i="5"/>
  <c r="E10" i="5"/>
  <c r="B10" i="5"/>
</calcChain>
</file>

<file path=xl/sharedStrings.xml><?xml version="1.0" encoding="utf-8"?>
<sst xmlns="http://schemas.openxmlformats.org/spreadsheetml/2006/main" count="228" uniqueCount="114">
  <si>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</si>
  <si>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</si>
  <si>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</si>
  <si>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</si>
  <si>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</si>
  <si>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</si>
  <si>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</si>
  <si>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</si>
  <si>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</si>
  <si>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</si>
  <si>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</si>
  <si>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</si>
  <si>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</si>
  <si>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</si>
  <si>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</si>
  <si>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</si>
  <si>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</si>
  <si>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</si>
  <si>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</si>
  <si>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</si>
  <si>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</si>
  <si>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</si>
  <si>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</si>
  <si>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</si>
  <si>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</si>
  <si>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</si>
  <si>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</si>
  <si>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</si>
  <si>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</si>
  <si>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</si>
  <si>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</si>
  <si>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</si>
  <si>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</si>
  <si>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</si>
  <si>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</si>
  <si>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</si>
  <si>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</si>
  <si>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</si>
  <si>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</si>
  <si>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</si>
  <si>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</si>
  <si>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</si>
  <si>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</si>
  <si>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</si>
  <si>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</si>
  <si>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</si>
  <si>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</si>
  <si>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</si>
  <si>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</si>
  <si>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</si>
  <si>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</si>
  <si>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</si>
  <si>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</si>
  <si>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</si>
  <si>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</si>
  <si>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</si>
  <si>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</si>
  <si>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</si>
  <si>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</si>
  <si>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</si>
  <si>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</si>
  <si>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</si>
  <si>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</si>
  <si>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</si>
  <si>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</si>
  <si>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</si>
  <si>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</si>
  <si>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</si>
  <si>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</si>
  <si>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</si>
  <si>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</si>
  <si>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</si>
  <si>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</si>
  <si>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</si>
  <si>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</si>
  <si>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</si>
  <si>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</si>
  <si>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</si>
  <si>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</si>
  <si>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</si>
  <si>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</si>
  <si>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</si>
  <si>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</si>
  <si>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</si>
  <si>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</si>
  <si>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</si>
  <si>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</si>
  <si>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</si>
  <si>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</si>
  <si>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</si>
  <si>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</si>
  <si>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</si>
  <si>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</si>
  <si>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</si>
  <si>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</si>
  <si>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</si>
  <si>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</si>
  <si>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</si>
  <si>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長野県　大桑村</t>
  </si>
  <si>
    <t>法非適用</t>
  </si>
  <si>
    <t>下水道事業</t>
  </si>
  <si>
    <t>特定環境保全公共下水道</t>
  </si>
  <si>
    <t>D2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</si>
  <si>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</si>
  <si>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</si>
  <si>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</si>
  <si>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</si>
  <si>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</si>
  <si>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</si>
  <si>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</si>
  <si>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</si>
  <si>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供用開始から16年経過し、今後数年間は電気機械設備の修繕費用の増加が見込まれます。</t>
    <rPh sb="0" eb="2">
      <t>キョウヨウ</t>
    </rPh>
    <rPh sb="2" eb="4">
      <t>カイシ</t>
    </rPh>
    <rPh sb="8" eb="9">
      <t>ネン</t>
    </rPh>
    <rPh sb="9" eb="11">
      <t>ケイカ</t>
    </rPh>
    <rPh sb="13" eb="15">
      <t>コンゴ</t>
    </rPh>
    <rPh sb="15" eb="17">
      <t>スウネン</t>
    </rPh>
    <rPh sb="17" eb="18">
      <t>カン</t>
    </rPh>
    <rPh sb="19" eb="21">
      <t>デンキ</t>
    </rPh>
    <rPh sb="21" eb="23">
      <t>キカイ</t>
    </rPh>
    <rPh sb="23" eb="25">
      <t>セツビ</t>
    </rPh>
    <rPh sb="26" eb="28">
      <t>シュウゼン</t>
    </rPh>
    <rPh sb="28" eb="30">
      <t>ヒヨウ</t>
    </rPh>
    <rPh sb="31" eb="33">
      <t>ゾウカ</t>
    </rPh>
    <rPh sb="34" eb="36">
      <t>ミコ</t>
    </rPh>
    <phoneticPr fontId="4"/>
  </si>
  <si>
    <t>水洗化率はわずかながら増加傾向にありますが、電気・機械設備の更新費用が増加傾向にあります。今後とも、修繕費用の平準化を図りながら、適正な事業運営に努めます。</t>
    <rPh sb="0" eb="3">
      <t>スイセンカ</t>
    </rPh>
    <rPh sb="3" eb="4">
      <t>リツ</t>
    </rPh>
    <rPh sb="11" eb="13">
      <t>ゾウカ</t>
    </rPh>
    <rPh sb="13" eb="15">
      <t>ケイコウ</t>
    </rPh>
    <rPh sb="22" eb="24">
      <t>デンキ</t>
    </rPh>
    <rPh sb="25" eb="27">
      <t>キカイ</t>
    </rPh>
    <rPh sb="27" eb="29">
      <t>セツビ</t>
    </rPh>
    <rPh sb="30" eb="32">
      <t>コウシン</t>
    </rPh>
    <rPh sb="32" eb="34">
      <t>ヒヨウ</t>
    </rPh>
    <rPh sb="35" eb="37">
      <t>ゾウカ</t>
    </rPh>
    <rPh sb="37" eb="39">
      <t>ケイコウ</t>
    </rPh>
    <rPh sb="45" eb="47">
      <t>コンゴ</t>
    </rPh>
    <rPh sb="50" eb="52">
      <t>シュウゼン</t>
    </rPh>
    <rPh sb="52" eb="54">
      <t>ヒヨウ</t>
    </rPh>
    <rPh sb="55" eb="58">
      <t>ヘイジュンカ</t>
    </rPh>
    <rPh sb="59" eb="60">
      <t>ハカ</t>
    </rPh>
    <rPh sb="65" eb="67">
      <t>テキセイ</t>
    </rPh>
    <rPh sb="68" eb="70">
      <t>ジギョウ</t>
    </rPh>
    <rPh sb="70" eb="72">
      <t>ウンエイ</t>
    </rPh>
    <rPh sb="73" eb="74">
      <t>ツト</t>
    </rPh>
    <phoneticPr fontId="4"/>
  </si>
  <si>
    <t>①収益的収支比率は、100%以上で、対前年0.48ﾎﾟｲﾝﾄ増加しています。
⑤経費回収率は、総収益が7.1ﾎﾟｲﾝﾄの増加に対し、総費用が12.3ﾎﾟﾝﾄの増となり、14.02ﾎﾟｲﾝﾄ減少しました。総費用の増は、電気機械設備の修繕費の増によるものです。
⑥汚水処理原価は、修繕費用の増加により汚水処理費が対前年19.4ﾎﾟｲﾝﾄ向上したため、52.64円増加しました。
⑦施設利用率は、供用人口が2.3ﾎﾟｲﾝﾄ減少したため、対前年0.66%減少しました。
⑧水洗化率は、供用人口が2.3ﾎﾟｲﾝﾄ減少したのに対し、総人口が3.0ﾎﾟｲﾝﾄ減少したため、0.65％向上しました。</t>
    <rPh sb="1" eb="4">
      <t>シュウエキテキ</t>
    </rPh>
    <rPh sb="4" eb="6">
      <t>シュウシ</t>
    </rPh>
    <rPh sb="6" eb="8">
      <t>ヒリツ</t>
    </rPh>
    <rPh sb="14" eb="16">
      <t>イジョウ</t>
    </rPh>
    <rPh sb="18" eb="19">
      <t>タイ</t>
    </rPh>
    <rPh sb="19" eb="21">
      <t>ゼンネン</t>
    </rPh>
    <rPh sb="30" eb="32">
      <t>ゾウカ</t>
    </rPh>
    <rPh sb="40" eb="42">
      <t>ケイヒ</t>
    </rPh>
    <rPh sb="42" eb="44">
      <t>カイシュウ</t>
    </rPh>
    <rPh sb="44" eb="45">
      <t>リツ</t>
    </rPh>
    <rPh sb="47" eb="50">
      <t>ソウシュウエキ</t>
    </rPh>
    <rPh sb="60" eb="62">
      <t>ゾウカ</t>
    </rPh>
    <rPh sb="63" eb="64">
      <t>タイ</t>
    </rPh>
    <rPh sb="66" eb="69">
      <t>ソウヒヨウ</t>
    </rPh>
    <rPh sb="79" eb="80">
      <t>ゾウ</t>
    </rPh>
    <rPh sb="94" eb="96">
      <t>ゲンショウ</t>
    </rPh>
    <rPh sb="101" eb="104">
      <t>ソウヒヨウ</t>
    </rPh>
    <rPh sb="105" eb="106">
      <t>ゾウ</t>
    </rPh>
    <rPh sb="108" eb="110">
      <t>デンキ</t>
    </rPh>
    <rPh sb="110" eb="112">
      <t>キカイ</t>
    </rPh>
    <rPh sb="112" eb="114">
      <t>セツビ</t>
    </rPh>
    <rPh sb="115" eb="117">
      <t>シュウゼン</t>
    </rPh>
    <rPh sb="138" eb="140">
      <t>シュウゼン</t>
    </rPh>
    <rPh sb="140" eb="142">
      <t>ヒヨウ</t>
    </rPh>
    <rPh sb="143" eb="145">
      <t>ゾウカ</t>
    </rPh>
    <rPh sb="148" eb="150">
      <t>オスイ</t>
    </rPh>
    <rPh sb="150" eb="152">
      <t>ショリ</t>
    </rPh>
    <rPh sb="152" eb="153">
      <t>ヒ</t>
    </rPh>
    <rPh sb="154" eb="155">
      <t>タイ</t>
    </rPh>
    <rPh sb="155" eb="157">
      <t>ゼンネン</t>
    </rPh>
    <rPh sb="166" eb="168">
      <t>コウジョウ</t>
    </rPh>
    <rPh sb="178" eb="179">
      <t>エン</t>
    </rPh>
    <rPh sb="179" eb="181">
      <t>ゾウカ</t>
    </rPh>
    <rPh sb="188" eb="190">
      <t>シセツ</t>
    </rPh>
    <rPh sb="190" eb="193">
      <t>リヨウリツ</t>
    </rPh>
    <rPh sb="195" eb="197">
      <t>キョウヨウ</t>
    </rPh>
    <rPh sb="197" eb="199">
      <t>ジンコウ</t>
    </rPh>
    <rPh sb="208" eb="210">
      <t>ゲンショウ</t>
    </rPh>
    <rPh sb="215" eb="216">
      <t>タイ</t>
    </rPh>
    <rPh sb="216" eb="218">
      <t>ゼンネン</t>
    </rPh>
    <rPh sb="223" eb="225">
      <t>ゲンショウ</t>
    </rPh>
    <rPh sb="232" eb="235">
      <t>スイセンカ</t>
    </rPh>
    <rPh sb="235" eb="236">
      <t>リツ</t>
    </rPh>
    <rPh sb="238" eb="240">
      <t>キョウヨウ</t>
    </rPh>
    <rPh sb="240" eb="242">
      <t>ジンコウ</t>
    </rPh>
    <rPh sb="251" eb="253">
      <t>ゲンショウ</t>
    </rPh>
    <rPh sb="257" eb="258">
      <t>タイ</t>
    </rPh>
    <rPh sb="260" eb="263">
      <t>ソウジンコウ</t>
    </rPh>
    <rPh sb="272" eb="274">
      <t>ゲンショウ</t>
    </rPh>
    <rPh sb="284" eb="286">
      <t>コウジョウ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</si>
</sst>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76-44DB-B18F-573B01F4F8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825144"/>
        <c:axId val="206841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0.08</c:v>
                </c:pt>
                <c:pt idx="1">
                  <c:v>0.26</c:v>
                </c:pt>
                <c:pt idx="2">
                  <c:v>0.13</c:v>
                </c:pt>
                <c:pt idx="3">
                  <c:v>0.09</c:v>
                </c:pt>
                <c:pt idx="4">
                  <c:v>0.13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76-44DB-B18F-573B01F4F8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825144"/>
        <c:axId val="206841912"/>
      </c:lineChart>
      <c:dateAx>
        <c:axId val="206825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841912"/>
        <c:crosses val="autoZero"/>
        <c:auto val="1"/>
        <c:lblOffset val="100"/>
        <c:baseTimeUnit val="years"/>
      </c:dateAx>
      <c:valAx>
        <c:axId val="206841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825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40.799999999999997</c:v>
                </c:pt>
                <c:pt idx="1">
                  <c:v>41.2</c:v>
                </c:pt>
                <c:pt idx="2">
                  <c:v>41.07</c:v>
                </c:pt>
                <c:pt idx="3">
                  <c:v>38.93</c:v>
                </c:pt>
                <c:pt idx="4">
                  <c:v>38.270000000000003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18-4328-BD30-3D6D10FB06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728960"/>
        <c:axId val="207729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34.74</c:v>
                </c:pt>
                <c:pt idx="1">
                  <c:v>36.65</c:v>
                </c:pt>
                <c:pt idx="2">
                  <c:v>37.72</c:v>
                </c:pt>
                <c:pt idx="3">
                  <c:v>43.36</c:v>
                </c:pt>
                <c:pt idx="4">
                  <c:v>42.56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18-4328-BD30-3D6D10FB06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728960"/>
        <c:axId val="207729352"/>
      </c:lineChart>
      <c:dateAx>
        <c:axId val="207728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7729352"/>
        <c:crosses val="autoZero"/>
        <c:auto val="1"/>
        <c:lblOffset val="100"/>
        <c:baseTimeUnit val="years"/>
      </c:dateAx>
      <c:valAx>
        <c:axId val="207729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7728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81.27</c:v>
                </c:pt>
                <c:pt idx="1">
                  <c:v>82.82</c:v>
                </c:pt>
                <c:pt idx="2">
                  <c:v>83.09</c:v>
                </c:pt>
                <c:pt idx="3">
                  <c:v>83.72</c:v>
                </c:pt>
                <c:pt idx="4">
                  <c:v>84.37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C6-4532-9AE1-19A675FB4A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730528"/>
        <c:axId val="207730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70.14</c:v>
                </c:pt>
                <c:pt idx="1">
                  <c:v>68.83</c:v>
                </c:pt>
                <c:pt idx="2">
                  <c:v>68.459999999999994</c:v>
                </c:pt>
                <c:pt idx="3">
                  <c:v>83.06</c:v>
                </c:pt>
                <c:pt idx="4">
                  <c:v>83.32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C6-4532-9AE1-19A675FB4A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730528"/>
        <c:axId val="207730920"/>
      </c:lineChart>
      <c:dateAx>
        <c:axId val="207730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7730920"/>
        <c:crosses val="autoZero"/>
        <c:auto val="1"/>
        <c:lblOffset val="100"/>
        <c:baseTimeUnit val="years"/>
      </c:dateAx>
      <c:valAx>
        <c:axId val="207730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77305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100.51</c:v>
                </c:pt>
                <c:pt idx="1">
                  <c:v>99.87</c:v>
                </c:pt>
                <c:pt idx="2">
                  <c:v>100.52</c:v>
                </c:pt>
                <c:pt idx="3">
                  <c:v>100.51</c:v>
                </c:pt>
                <c:pt idx="4">
                  <c:v>100.99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BD-426D-8EB5-1060F7F15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528592"/>
        <c:axId val="207533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BD-426D-8EB5-1060F7F15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528592"/>
        <c:axId val="207533072"/>
      </c:lineChart>
      <c:dateAx>
        <c:axId val="207528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7533072"/>
        <c:crosses val="autoZero"/>
        <c:auto val="1"/>
        <c:lblOffset val="100"/>
        <c:baseTimeUnit val="years"/>
      </c:dateAx>
      <c:valAx>
        <c:axId val="207533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7528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2C-47C9-9CFE-4BD4B8FCF3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577304"/>
        <c:axId val="207577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2C-47C9-9CFE-4BD4B8FCF3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577304"/>
        <c:axId val="207577688"/>
      </c:lineChart>
      <c:dateAx>
        <c:axId val="207577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7577688"/>
        <c:crosses val="autoZero"/>
        <c:auto val="1"/>
        <c:lblOffset val="100"/>
        <c:baseTimeUnit val="years"/>
      </c:dateAx>
      <c:valAx>
        <c:axId val="207577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7577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F9-4E1F-8F0F-7A005754C3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299752"/>
        <c:axId val="207304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F9-4E1F-8F0F-7A005754C3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299752"/>
        <c:axId val="207304232"/>
      </c:lineChart>
      <c:dateAx>
        <c:axId val="207299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7304232"/>
        <c:crosses val="autoZero"/>
        <c:auto val="1"/>
        <c:lblOffset val="100"/>
        <c:baseTimeUnit val="years"/>
      </c:dateAx>
      <c:valAx>
        <c:axId val="207304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7299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68-4E3B-95CE-71C533E87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316248"/>
        <c:axId val="20731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68-4E3B-95CE-71C533E87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316248"/>
        <c:axId val="207316640"/>
      </c:lineChart>
      <c:dateAx>
        <c:axId val="2073162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7316640"/>
        <c:crosses val="autoZero"/>
        <c:auto val="1"/>
        <c:lblOffset val="100"/>
        <c:baseTimeUnit val="years"/>
      </c:dateAx>
      <c:valAx>
        <c:axId val="20731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73162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9B-4308-917E-2DEEE851F8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317816"/>
        <c:axId val="207318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9B-4308-917E-2DEEE851F8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317816"/>
        <c:axId val="207318208"/>
      </c:lineChart>
      <c:dateAx>
        <c:axId val="207317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7318208"/>
        <c:crosses val="autoZero"/>
        <c:auto val="1"/>
        <c:lblOffset val="100"/>
        <c:baseTimeUnit val="years"/>
      </c:dateAx>
      <c:valAx>
        <c:axId val="207318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7317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2253.67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3B-4C4A-949E-39B797E7C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475648"/>
        <c:axId val="207476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1671.86</c:v>
                </c:pt>
                <c:pt idx="1">
                  <c:v>1673.47</c:v>
                </c:pt>
                <c:pt idx="2">
                  <c:v>1592.72</c:v>
                </c:pt>
                <c:pt idx="3">
                  <c:v>1243.71</c:v>
                </c:pt>
                <c:pt idx="4">
                  <c:v>1194.1500000000001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3B-4C4A-949E-39B797E7C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475648"/>
        <c:axId val="207476040"/>
      </c:lineChart>
      <c:dateAx>
        <c:axId val="207475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7476040"/>
        <c:crosses val="autoZero"/>
        <c:auto val="1"/>
        <c:lblOffset val="100"/>
        <c:baseTimeUnit val="years"/>
      </c:dateAx>
      <c:valAx>
        <c:axId val="207476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7475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71.790000000000006</c:v>
                </c:pt>
                <c:pt idx="1">
                  <c:v>71.47</c:v>
                </c:pt>
                <c:pt idx="2">
                  <c:v>68.849999999999994</c:v>
                </c:pt>
                <c:pt idx="3">
                  <c:v>85.78</c:v>
                </c:pt>
                <c:pt idx="4">
                  <c:v>71.760000000000005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E0-43AD-9966-FC9DE50DC8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477216"/>
        <c:axId val="207477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50.54</c:v>
                </c:pt>
                <c:pt idx="1">
                  <c:v>49.22</c:v>
                </c:pt>
                <c:pt idx="2">
                  <c:v>53.7</c:v>
                </c:pt>
                <c:pt idx="3">
                  <c:v>74.3</c:v>
                </c:pt>
                <c:pt idx="4">
                  <c:v>72.260000000000005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E0-43AD-9966-FC9DE50DC8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477216"/>
        <c:axId val="207477608"/>
      </c:lineChart>
      <c:dateAx>
        <c:axId val="2074772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7477608"/>
        <c:crosses val="autoZero"/>
        <c:auto val="1"/>
        <c:lblOffset val="100"/>
        <c:baseTimeUnit val="years"/>
      </c:dateAx>
      <c:valAx>
        <c:axId val="207477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74772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288.29000000000002</c:v>
                </c:pt>
                <c:pt idx="1">
                  <c:v>286.76</c:v>
                </c:pt>
                <c:pt idx="2">
                  <c:v>298.73</c:v>
                </c:pt>
                <c:pt idx="3">
                  <c:v>245.64</c:v>
                </c:pt>
                <c:pt idx="4">
                  <c:v>298.27999999999997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0D-409B-84CD-B6FF7DB9ED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478784"/>
        <c:axId val="207479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320.36</c:v>
                </c:pt>
                <c:pt idx="1">
                  <c:v>332.02</c:v>
                </c:pt>
                <c:pt idx="2">
                  <c:v>300.35000000000002</c:v>
                </c:pt>
                <c:pt idx="3">
                  <c:v>221.81</c:v>
                </c:pt>
                <c:pt idx="4">
                  <c:v>230.02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0D-409B-84CD-B6FF7DB9ED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478784"/>
        <c:axId val="207479176"/>
      </c:lineChart>
      <c:dateAx>
        <c:axId val="207478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7479176"/>
        <c:crosses val="autoZero"/>
        <c:auto val="1"/>
        <c:lblOffset val="100"/>
        <c:baseTimeUnit val="years"/>
      </c:dateAx>
      <c:valAx>
        <c:axId val="207479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74787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【1,209.40】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【219.46】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【74.48】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="55" zoomScaleNormal="55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長野県　大桑村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4" t="s">
        <v>1</v>
      </c>
      <c r="C7" s="64"/>
      <c r="D7" s="64"/>
      <c r="E7" s="64"/>
      <c r="F7" s="64"/>
      <c r="G7" s="64"/>
      <c r="H7" s="64"/>
      <c r="I7" s="64" t="s">
        <v>2</v>
      </c>
      <c r="J7" s="64"/>
      <c r="K7" s="64"/>
      <c r="L7" s="64"/>
      <c r="M7" s="64"/>
      <c r="N7" s="64"/>
      <c r="O7" s="64"/>
      <c r="P7" s="64" t="s">
        <v>3</v>
      </c>
      <c r="Q7" s="64"/>
      <c r="R7" s="64"/>
      <c r="S7" s="64"/>
      <c r="T7" s="64"/>
      <c r="U7" s="64"/>
      <c r="V7" s="64"/>
      <c r="W7" s="64" t="s">
        <v>4</v>
      </c>
      <c r="X7" s="64"/>
      <c r="Y7" s="64"/>
      <c r="Z7" s="64"/>
      <c r="AA7" s="64"/>
      <c r="AB7" s="64"/>
      <c r="AC7" s="64"/>
      <c r="AD7" s="64" t="s">
        <v>5</v>
      </c>
      <c r="AE7" s="64"/>
      <c r="AF7" s="64"/>
      <c r="AG7" s="64"/>
      <c r="AH7" s="64"/>
      <c r="AI7" s="64"/>
      <c r="AJ7" s="64"/>
      <c r="AK7" s="3"/>
      <c r="AL7" s="64" t="s">
        <v>6</v>
      </c>
      <c r="AM7" s="64"/>
      <c r="AN7" s="64"/>
      <c r="AO7" s="64"/>
      <c r="AP7" s="64"/>
      <c r="AQ7" s="64"/>
      <c r="AR7" s="64"/>
      <c r="AS7" s="64"/>
      <c r="AT7" s="64" t="s">
        <v>7</v>
      </c>
      <c r="AU7" s="64"/>
      <c r="AV7" s="64"/>
      <c r="AW7" s="64"/>
      <c r="AX7" s="64"/>
      <c r="AY7" s="64"/>
      <c r="AZ7" s="64"/>
      <c r="BA7" s="64"/>
      <c r="BB7" s="64" t="s">
        <v>8</v>
      </c>
      <c r="BC7" s="64"/>
      <c r="BD7" s="64"/>
      <c r="BE7" s="64"/>
      <c r="BF7" s="64"/>
      <c r="BG7" s="64"/>
      <c r="BH7" s="64"/>
      <c r="BI7" s="6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1" t="str">
        <f>データ!I6</f>
        <v>法非適用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特定環境保全公共下水道</v>
      </c>
      <c r="Q8" s="71"/>
      <c r="R8" s="71"/>
      <c r="S8" s="71"/>
      <c r="T8" s="71"/>
      <c r="U8" s="71"/>
      <c r="V8" s="71"/>
      <c r="W8" s="71" t="str">
        <f>データ!L6</f>
        <v>D2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68">
        <f>データ!S6</f>
        <v>3735</v>
      </c>
      <c r="AM8" s="68"/>
      <c r="AN8" s="68"/>
      <c r="AO8" s="68"/>
      <c r="AP8" s="68"/>
      <c r="AQ8" s="68"/>
      <c r="AR8" s="68"/>
      <c r="AS8" s="68"/>
      <c r="AT8" s="67">
        <f>データ!T6</f>
        <v>234.47</v>
      </c>
      <c r="AU8" s="67"/>
      <c r="AV8" s="67"/>
      <c r="AW8" s="67"/>
      <c r="AX8" s="67"/>
      <c r="AY8" s="67"/>
      <c r="AZ8" s="67"/>
      <c r="BA8" s="67"/>
      <c r="BB8" s="67">
        <f>データ!U6</f>
        <v>15.93</v>
      </c>
      <c r="BC8" s="67"/>
      <c r="BD8" s="67"/>
      <c r="BE8" s="67"/>
      <c r="BF8" s="67"/>
      <c r="BG8" s="67"/>
      <c r="BH8" s="67"/>
      <c r="BI8" s="67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4" t="s">
        <v>12</v>
      </c>
      <c r="C9" s="64"/>
      <c r="D9" s="64"/>
      <c r="E9" s="64"/>
      <c r="F9" s="64"/>
      <c r="G9" s="64"/>
      <c r="H9" s="64"/>
      <c r="I9" s="64" t="s">
        <v>13</v>
      </c>
      <c r="J9" s="64"/>
      <c r="K9" s="64"/>
      <c r="L9" s="64"/>
      <c r="M9" s="64"/>
      <c r="N9" s="64"/>
      <c r="O9" s="64"/>
      <c r="P9" s="64" t="s">
        <v>14</v>
      </c>
      <c r="Q9" s="64"/>
      <c r="R9" s="64"/>
      <c r="S9" s="64"/>
      <c r="T9" s="64"/>
      <c r="U9" s="64"/>
      <c r="V9" s="64"/>
      <c r="W9" s="64" t="s">
        <v>15</v>
      </c>
      <c r="X9" s="64"/>
      <c r="Y9" s="64"/>
      <c r="Z9" s="64"/>
      <c r="AA9" s="64"/>
      <c r="AB9" s="64"/>
      <c r="AC9" s="64"/>
      <c r="AD9" s="64" t="s">
        <v>16</v>
      </c>
      <c r="AE9" s="64"/>
      <c r="AF9" s="64"/>
      <c r="AG9" s="64"/>
      <c r="AH9" s="64"/>
      <c r="AI9" s="64"/>
      <c r="AJ9" s="64"/>
      <c r="AK9" s="3"/>
      <c r="AL9" s="64" t="s">
        <v>17</v>
      </c>
      <c r="AM9" s="64"/>
      <c r="AN9" s="64"/>
      <c r="AO9" s="64"/>
      <c r="AP9" s="64"/>
      <c r="AQ9" s="64"/>
      <c r="AR9" s="64"/>
      <c r="AS9" s="64"/>
      <c r="AT9" s="64" t="s">
        <v>18</v>
      </c>
      <c r="AU9" s="64"/>
      <c r="AV9" s="64"/>
      <c r="AW9" s="64"/>
      <c r="AX9" s="64"/>
      <c r="AY9" s="64"/>
      <c r="AZ9" s="64"/>
      <c r="BA9" s="64"/>
      <c r="BB9" s="64" t="s">
        <v>19</v>
      </c>
      <c r="BC9" s="64"/>
      <c r="BD9" s="64"/>
      <c r="BE9" s="64"/>
      <c r="BF9" s="64"/>
      <c r="BG9" s="64"/>
      <c r="BH9" s="64"/>
      <c r="BI9" s="64"/>
      <c r="BJ9" s="3"/>
      <c r="BK9" s="3"/>
      <c r="BL9" s="65" t="s">
        <v>20</v>
      </c>
      <c r="BM9" s="66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7" t="str">
        <f>データ!N6</f>
        <v>-</v>
      </c>
      <c r="C10" s="67"/>
      <c r="D10" s="67"/>
      <c r="E10" s="67"/>
      <c r="F10" s="67"/>
      <c r="G10" s="67"/>
      <c r="H10" s="67"/>
      <c r="I10" s="67" t="str">
        <f>データ!O6</f>
        <v>該当数値なし</v>
      </c>
      <c r="J10" s="67"/>
      <c r="K10" s="67"/>
      <c r="L10" s="67"/>
      <c r="M10" s="67"/>
      <c r="N10" s="67"/>
      <c r="O10" s="67"/>
      <c r="P10" s="67">
        <f>データ!P6</f>
        <v>32.74</v>
      </c>
      <c r="Q10" s="67"/>
      <c r="R10" s="67"/>
      <c r="S10" s="67"/>
      <c r="T10" s="67"/>
      <c r="U10" s="67"/>
      <c r="V10" s="67"/>
      <c r="W10" s="67">
        <f>データ!Q6</f>
        <v>100</v>
      </c>
      <c r="X10" s="67"/>
      <c r="Y10" s="67"/>
      <c r="Z10" s="67"/>
      <c r="AA10" s="67"/>
      <c r="AB10" s="67"/>
      <c r="AC10" s="67"/>
      <c r="AD10" s="68">
        <f>データ!R6</f>
        <v>4104</v>
      </c>
      <c r="AE10" s="68"/>
      <c r="AF10" s="68"/>
      <c r="AG10" s="68"/>
      <c r="AH10" s="68"/>
      <c r="AI10" s="68"/>
      <c r="AJ10" s="68"/>
      <c r="AK10" s="2"/>
      <c r="AL10" s="68">
        <f>データ!V6</f>
        <v>1209</v>
      </c>
      <c r="AM10" s="68"/>
      <c r="AN10" s="68"/>
      <c r="AO10" s="68"/>
      <c r="AP10" s="68"/>
      <c r="AQ10" s="68"/>
      <c r="AR10" s="68"/>
      <c r="AS10" s="68"/>
      <c r="AT10" s="67">
        <f>データ!W6</f>
        <v>0.47</v>
      </c>
      <c r="AU10" s="67"/>
      <c r="AV10" s="67"/>
      <c r="AW10" s="67"/>
      <c r="AX10" s="67"/>
      <c r="AY10" s="67"/>
      <c r="AZ10" s="67"/>
      <c r="BA10" s="67"/>
      <c r="BB10" s="67">
        <f>データ!X6</f>
        <v>2572.34</v>
      </c>
      <c r="BC10" s="67"/>
      <c r="BD10" s="67"/>
      <c r="BE10" s="67"/>
      <c r="BF10" s="67"/>
      <c r="BG10" s="67"/>
      <c r="BH10" s="67"/>
      <c r="BI10" s="67"/>
      <c r="BJ10" s="2"/>
      <c r="BK10" s="2"/>
      <c r="BL10" s="57" t="s">
        <v>22</v>
      </c>
      <c r="BM10" s="58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24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 x14ac:dyDescent="0.15">
      <c r="A14" s="2"/>
      <c r="B14" s="61" t="s">
        <v>25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51" t="s">
        <v>26</v>
      </c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3"/>
    </row>
    <row r="15" spans="1:78" ht="13.5" customHeight="1" x14ac:dyDescent="0.15">
      <c r="A15" s="2"/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50"/>
      <c r="BK15" s="2"/>
      <c r="BL15" s="54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2" t="s">
        <v>113</v>
      </c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4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2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4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2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4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2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4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2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4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2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4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2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4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2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4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2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4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2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4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2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4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2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4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2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4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2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4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2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4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2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4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2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4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2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4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2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4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2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4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2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4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2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4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2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4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2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4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2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4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2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4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2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4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2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4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5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7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1" t="s">
        <v>27</v>
      </c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4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2" t="s">
        <v>111</v>
      </c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4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2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4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2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4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2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4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2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4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2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4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2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4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2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4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2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4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2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4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2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4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2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4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2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4"/>
    </row>
    <row r="60" spans="1:78" ht="13.5" customHeight="1" x14ac:dyDescent="0.15">
      <c r="A60" s="2"/>
      <c r="B60" s="48" t="s">
        <v>28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50"/>
      <c r="BK60" s="2"/>
      <c r="BL60" s="42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4"/>
    </row>
    <row r="61" spans="1:78" ht="13.5" customHeight="1" x14ac:dyDescent="0.15">
      <c r="A61" s="2"/>
      <c r="B61" s="48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50"/>
      <c r="BK61" s="2"/>
      <c r="BL61" s="42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4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2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4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5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7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1" t="s">
        <v>29</v>
      </c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4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2" t="s">
        <v>112</v>
      </c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4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2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4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2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4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2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4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2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4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2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4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2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4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2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4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2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4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2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4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2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4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2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4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2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4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2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4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2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4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2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4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5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7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【1,209.40】</v>
      </c>
      <c r="I86" s="26" t="str">
        <f>データ!CA6</f>
        <v>【74.48】</v>
      </c>
      <c r="J86" s="26" t="str">
        <f>データ!CL6</f>
        <v>【219.46】</v>
      </c>
      <c r="K86" s="26" t="str">
        <f>データ!CW6</f>
        <v>【42.82】</v>
      </c>
      <c r="L86" s="26" t="str">
        <f>データ!DH6</f>
        <v>【83.36】</v>
      </c>
      <c r="M86" s="26" t="s">
        <v>44</v>
      </c>
      <c r="N86" s="26" t="s">
        <v>44</v>
      </c>
      <c r="O86" s="26" t="str">
        <f>データ!EO6</f>
        <v>【0.12】</v>
      </c>
    </row>
  </sheetData>
  <sheetProtection algorithmName="SHA-512" hashValue="+HdQMu2AmZ9VPhUgzTyzRP5PUAMWvkZNrzpG4En86TLl4JIf30RnzqXC/bwda0k1mUs0I5U3s5VSf/DW+6o+2g==" saltValue="ZxE728MZZJlAX6O2gbmUVw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6" t="s">
        <v>54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55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56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58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59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60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61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62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63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64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65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66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67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68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2018</v>
      </c>
      <c r="C6" s="33">
        <f t="shared" ref="C6:X6" si="3">C7</f>
        <v>204307</v>
      </c>
      <c r="D6" s="33">
        <f t="shared" si="3"/>
        <v>47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長野県　大桑村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32.74</v>
      </c>
      <c r="Q6" s="34">
        <f t="shared" si="3"/>
        <v>100</v>
      </c>
      <c r="R6" s="34">
        <f t="shared" si="3"/>
        <v>4104</v>
      </c>
      <c r="S6" s="34">
        <f t="shared" si="3"/>
        <v>3735</v>
      </c>
      <c r="T6" s="34">
        <f t="shared" si="3"/>
        <v>234.47</v>
      </c>
      <c r="U6" s="34">
        <f t="shared" si="3"/>
        <v>15.93</v>
      </c>
      <c r="V6" s="34">
        <f t="shared" si="3"/>
        <v>1209</v>
      </c>
      <c r="W6" s="34">
        <f t="shared" si="3"/>
        <v>0.47</v>
      </c>
      <c r="X6" s="34">
        <f t="shared" si="3"/>
        <v>2572.34</v>
      </c>
      <c r="Y6" s="35">
        <f>IF(Y7="",NA(),Y7)</f>
        <v>100.51</v>
      </c>
      <c r="Z6" s="35">
        <f t="shared" ref="Z6:AH6" si="4">IF(Z7="",NA(),Z7)</f>
        <v>99.87</v>
      </c>
      <c r="AA6" s="35">
        <f t="shared" si="4"/>
        <v>100.52</v>
      </c>
      <c r="AB6" s="35">
        <f t="shared" si="4"/>
        <v>100.51</v>
      </c>
      <c r="AC6" s="35">
        <f t="shared" si="4"/>
        <v>100.99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5">
        <f t="shared" si="7"/>
        <v>2253.67</v>
      </c>
      <c r="BI6" s="34">
        <f t="shared" si="7"/>
        <v>0</v>
      </c>
      <c r="BJ6" s="34">
        <f t="shared" si="7"/>
        <v>0</v>
      </c>
      <c r="BK6" s="35">
        <f t="shared" si="7"/>
        <v>1671.86</v>
      </c>
      <c r="BL6" s="35">
        <f t="shared" si="7"/>
        <v>1673.47</v>
      </c>
      <c r="BM6" s="35">
        <f t="shared" si="7"/>
        <v>1592.72</v>
      </c>
      <c r="BN6" s="35">
        <f t="shared" si="7"/>
        <v>1243.71</v>
      </c>
      <c r="BO6" s="35">
        <f t="shared" si="7"/>
        <v>1194.1500000000001</v>
      </c>
      <c r="BP6" s="34" t="str">
        <f>IF(BP7="","",IF(BP7="-","【-】","【"&amp;SUBSTITUTE(TEXT(BP7,"#,##0.00"),"-","△")&amp;"】"))</f>
        <v>【1,209.40】</v>
      </c>
      <c r="BQ6" s="35">
        <f>IF(BQ7="",NA(),BQ7)</f>
        <v>71.790000000000006</v>
      </c>
      <c r="BR6" s="35">
        <f t="shared" ref="BR6:BZ6" si="8">IF(BR7="",NA(),BR7)</f>
        <v>71.47</v>
      </c>
      <c r="BS6" s="35">
        <f t="shared" si="8"/>
        <v>68.849999999999994</v>
      </c>
      <c r="BT6" s="35">
        <f t="shared" si="8"/>
        <v>85.78</v>
      </c>
      <c r="BU6" s="35">
        <f t="shared" si="8"/>
        <v>71.760000000000005</v>
      </c>
      <c r="BV6" s="35">
        <f t="shared" si="8"/>
        <v>50.54</v>
      </c>
      <c r="BW6" s="35">
        <f t="shared" si="8"/>
        <v>49.22</v>
      </c>
      <c r="BX6" s="35">
        <f t="shared" si="8"/>
        <v>53.7</v>
      </c>
      <c r="BY6" s="35">
        <f t="shared" si="8"/>
        <v>74.3</v>
      </c>
      <c r="BZ6" s="35">
        <f t="shared" si="8"/>
        <v>72.260000000000005</v>
      </c>
      <c r="CA6" s="34" t="str">
        <f>IF(CA7="","",IF(CA7="-","【-】","【"&amp;SUBSTITUTE(TEXT(CA7,"#,##0.00"),"-","△")&amp;"】"))</f>
        <v>【74.48】</v>
      </c>
      <c r="CB6" s="35">
        <f>IF(CB7="",NA(),CB7)</f>
        <v>288.29000000000002</v>
      </c>
      <c r="CC6" s="35">
        <f t="shared" ref="CC6:CK6" si="9">IF(CC7="",NA(),CC7)</f>
        <v>286.76</v>
      </c>
      <c r="CD6" s="35">
        <f t="shared" si="9"/>
        <v>298.73</v>
      </c>
      <c r="CE6" s="35">
        <f t="shared" si="9"/>
        <v>245.64</v>
      </c>
      <c r="CF6" s="35">
        <f t="shared" si="9"/>
        <v>298.27999999999997</v>
      </c>
      <c r="CG6" s="35">
        <f t="shared" si="9"/>
        <v>320.36</v>
      </c>
      <c r="CH6" s="35">
        <f t="shared" si="9"/>
        <v>332.02</v>
      </c>
      <c r="CI6" s="35">
        <f t="shared" si="9"/>
        <v>300.35000000000002</v>
      </c>
      <c r="CJ6" s="35">
        <f t="shared" si="9"/>
        <v>221.81</v>
      </c>
      <c r="CK6" s="35">
        <f t="shared" si="9"/>
        <v>230.02</v>
      </c>
      <c r="CL6" s="34" t="str">
        <f>IF(CL7="","",IF(CL7="-","【-】","【"&amp;SUBSTITUTE(TEXT(CL7,"#,##0.00"),"-","△")&amp;"】"))</f>
        <v>【219.46】</v>
      </c>
      <c r="CM6" s="35">
        <f>IF(CM7="",NA(),CM7)</f>
        <v>40.799999999999997</v>
      </c>
      <c r="CN6" s="35">
        <f t="shared" ref="CN6:CV6" si="10">IF(CN7="",NA(),CN7)</f>
        <v>41.2</v>
      </c>
      <c r="CO6" s="35">
        <f t="shared" si="10"/>
        <v>41.07</v>
      </c>
      <c r="CP6" s="35">
        <f t="shared" si="10"/>
        <v>38.93</v>
      </c>
      <c r="CQ6" s="35">
        <f t="shared" si="10"/>
        <v>38.270000000000003</v>
      </c>
      <c r="CR6" s="35">
        <f t="shared" si="10"/>
        <v>34.74</v>
      </c>
      <c r="CS6" s="35">
        <f t="shared" si="10"/>
        <v>36.65</v>
      </c>
      <c r="CT6" s="35">
        <f t="shared" si="10"/>
        <v>37.72</v>
      </c>
      <c r="CU6" s="35">
        <f t="shared" si="10"/>
        <v>43.36</v>
      </c>
      <c r="CV6" s="35">
        <f t="shared" si="10"/>
        <v>42.56</v>
      </c>
      <c r="CW6" s="34" t="str">
        <f>IF(CW7="","",IF(CW7="-","【-】","【"&amp;SUBSTITUTE(TEXT(CW7,"#,##0.00"),"-","△")&amp;"】"))</f>
        <v>【42.82】</v>
      </c>
      <c r="CX6" s="35">
        <f>IF(CX7="",NA(),CX7)</f>
        <v>81.27</v>
      </c>
      <c r="CY6" s="35">
        <f t="shared" ref="CY6:DG6" si="11">IF(CY7="",NA(),CY7)</f>
        <v>82.82</v>
      </c>
      <c r="CZ6" s="35">
        <f t="shared" si="11"/>
        <v>83.09</v>
      </c>
      <c r="DA6" s="35">
        <f t="shared" si="11"/>
        <v>83.72</v>
      </c>
      <c r="DB6" s="35">
        <f t="shared" si="11"/>
        <v>84.37</v>
      </c>
      <c r="DC6" s="35">
        <f t="shared" si="11"/>
        <v>70.14</v>
      </c>
      <c r="DD6" s="35">
        <f t="shared" si="11"/>
        <v>68.83</v>
      </c>
      <c r="DE6" s="35">
        <f t="shared" si="11"/>
        <v>68.459999999999994</v>
      </c>
      <c r="DF6" s="35">
        <f t="shared" si="11"/>
        <v>83.06</v>
      </c>
      <c r="DG6" s="35">
        <f t="shared" si="11"/>
        <v>83.32</v>
      </c>
      <c r="DH6" s="34" t="str">
        <f>IF(DH7="","",IF(DH7="-","【-】","【"&amp;SUBSTITUTE(TEXT(DH7,"#,##0.00"),"-","△")&amp;"】"))</f>
        <v>【83.36】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0.08</v>
      </c>
      <c r="EK6" s="35">
        <f t="shared" si="14"/>
        <v>0.26</v>
      </c>
      <c r="EL6" s="35">
        <f t="shared" si="14"/>
        <v>0.13</v>
      </c>
      <c r="EM6" s="35">
        <f t="shared" si="14"/>
        <v>0.09</v>
      </c>
      <c r="EN6" s="35">
        <f t="shared" si="14"/>
        <v>0.13</v>
      </c>
      <c r="EO6" s="34" t="str">
        <f>IF(EO7="","",IF(EO7="-","【-】","【"&amp;SUBSTITUTE(TEXT(EO7,"#,##0.00"),"-","△")&amp;"】"))</f>
        <v>【0.12】</v>
      </c>
    </row>
    <row r="7" spans="1:145" s="36" customFormat="1" x14ac:dyDescent="0.15">
      <c r="A7" s="28"/>
      <c r="B7" s="37">
        <v>2018</v>
      </c>
      <c r="C7" s="37">
        <v>204307</v>
      </c>
      <c r="D7" s="37">
        <v>47</v>
      </c>
      <c r="E7" s="37">
        <v>17</v>
      </c>
      <c r="F7" s="37">
        <v>4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32.74</v>
      </c>
      <c r="Q7" s="38">
        <v>100</v>
      </c>
      <c r="R7" s="38">
        <v>4104</v>
      </c>
      <c r="S7" s="38">
        <v>3735</v>
      </c>
      <c r="T7" s="38">
        <v>234.47</v>
      </c>
      <c r="U7" s="38">
        <v>15.93</v>
      </c>
      <c r="V7" s="38">
        <v>1209</v>
      </c>
      <c r="W7" s="38">
        <v>0.47</v>
      </c>
      <c r="X7" s="38">
        <v>2572.34</v>
      </c>
      <c r="Y7" s="38">
        <v>100.51</v>
      </c>
      <c r="Z7" s="38">
        <v>99.87</v>
      </c>
      <c r="AA7" s="38">
        <v>100.52</v>
      </c>
      <c r="AB7" s="38">
        <v>100.51</v>
      </c>
      <c r="AC7" s="38">
        <v>100.99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2253.67</v>
      </c>
      <c r="BI7" s="38">
        <v>0</v>
      </c>
      <c r="BJ7" s="38">
        <v>0</v>
      </c>
      <c r="BK7" s="38">
        <v>1671.86</v>
      </c>
      <c r="BL7" s="38">
        <v>1673.47</v>
      </c>
      <c r="BM7" s="38">
        <v>1592.72</v>
      </c>
      <c r="BN7" s="38">
        <v>1243.71</v>
      </c>
      <c r="BO7" s="38">
        <v>1194.1500000000001</v>
      </c>
      <c r="BP7" s="38">
        <v>1209.4000000000001</v>
      </c>
      <c r="BQ7" s="38">
        <v>71.790000000000006</v>
      </c>
      <c r="BR7" s="38">
        <v>71.47</v>
      </c>
      <c r="BS7" s="38">
        <v>68.849999999999994</v>
      </c>
      <c r="BT7" s="38">
        <v>85.78</v>
      </c>
      <c r="BU7" s="38">
        <v>71.760000000000005</v>
      </c>
      <c r="BV7" s="38">
        <v>50.54</v>
      </c>
      <c r="BW7" s="38">
        <v>49.22</v>
      </c>
      <c r="BX7" s="38">
        <v>53.7</v>
      </c>
      <c r="BY7" s="38">
        <v>74.3</v>
      </c>
      <c r="BZ7" s="38">
        <v>72.260000000000005</v>
      </c>
      <c r="CA7" s="38">
        <v>74.48</v>
      </c>
      <c r="CB7" s="38">
        <v>288.29000000000002</v>
      </c>
      <c r="CC7" s="38">
        <v>286.76</v>
      </c>
      <c r="CD7" s="38">
        <v>298.73</v>
      </c>
      <c r="CE7" s="38">
        <v>245.64</v>
      </c>
      <c r="CF7" s="38">
        <v>298.27999999999997</v>
      </c>
      <c r="CG7" s="38">
        <v>320.36</v>
      </c>
      <c r="CH7" s="38">
        <v>332.02</v>
      </c>
      <c r="CI7" s="38">
        <v>300.35000000000002</v>
      </c>
      <c r="CJ7" s="38">
        <v>221.81</v>
      </c>
      <c r="CK7" s="38">
        <v>230.02</v>
      </c>
      <c r="CL7" s="38">
        <v>219.46</v>
      </c>
      <c r="CM7" s="38">
        <v>40.799999999999997</v>
      </c>
      <c r="CN7" s="38">
        <v>41.2</v>
      </c>
      <c r="CO7" s="38">
        <v>41.07</v>
      </c>
      <c r="CP7" s="38">
        <v>38.93</v>
      </c>
      <c r="CQ7" s="38">
        <v>38.270000000000003</v>
      </c>
      <c r="CR7" s="38">
        <v>34.74</v>
      </c>
      <c r="CS7" s="38">
        <v>36.65</v>
      </c>
      <c r="CT7" s="38">
        <v>37.72</v>
      </c>
      <c r="CU7" s="38">
        <v>43.36</v>
      </c>
      <c r="CV7" s="38">
        <v>42.56</v>
      </c>
      <c r="CW7" s="38">
        <v>42.82</v>
      </c>
      <c r="CX7" s="38">
        <v>81.27</v>
      </c>
      <c r="CY7" s="38">
        <v>82.82</v>
      </c>
      <c r="CZ7" s="38">
        <v>83.09</v>
      </c>
      <c r="DA7" s="38">
        <v>83.72</v>
      </c>
      <c r="DB7" s="38">
        <v>84.37</v>
      </c>
      <c r="DC7" s="38">
        <v>70.14</v>
      </c>
      <c r="DD7" s="38">
        <v>68.83</v>
      </c>
      <c r="DE7" s="38">
        <v>68.459999999999994</v>
      </c>
      <c r="DF7" s="38">
        <v>83.06</v>
      </c>
      <c r="DG7" s="38">
        <v>83.32</v>
      </c>
      <c r="DH7" s="38">
        <v>83.36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0.08</v>
      </c>
      <c r="EK7" s="38">
        <v>0.26</v>
      </c>
      <c r="EL7" s="38">
        <v>0.13</v>
      </c>
      <c r="EM7" s="38">
        <v>0.09</v>
      </c>
      <c r="EN7" s="38">
        <v>0.13</v>
      </c>
      <c r="EO7" s="38">
        <v>0.12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cp:lastPrinted>2020-01-29T09:50:54Z</cp:lastPrinted>
  <dcterms:created xsi:type="dcterms:W3CDTF">2019-12-05T05:12:22Z</dcterms:created>
  <dcterms:modified xsi:type="dcterms:W3CDTF">2020-02-20T02:57:27Z</dcterms:modified>
  <cp:category/>
</cp:coreProperties>
</file>