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93 王滝村\"/>
    </mc:Choice>
  </mc:AlternateContent>
  <workbookProtection workbookAlgorithmName="SHA-512" workbookHashValue="rseJzsGGSF3W2f6AsBd9PBrlRyBt0CrFdfwT2W2fne8A3W5j70rIrg+Cw1RZRX03lTr70Ce+v/OWRg7GL9eN2w==" workbookSaltValue="aN/BeRT/wQONrPDr3yNul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<sst xmlns="http://schemas.openxmlformats.org/spreadsheetml/2006/main" count="228" uniqueCount="114">
  <si>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</si>
  <si>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</si>
  <si>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</si>
  <si>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</si>
  <si>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</si>
  <si>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</si>
  <si>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</si>
  <si>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</si>
  <si>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</si>
  <si>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</si>
  <si>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</si>
  <si>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</si>
  <si>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</si>
  <si>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</si>
  <si>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</si>
  <si>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</si>
  <si>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</si>
  <si>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</si>
  <si>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</si>
  <si>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</si>
  <si>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</si>
  <si>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</si>
  <si>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</si>
  <si>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</si>
  <si>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</si>
  <si>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</si>
  <si>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</si>
  <si>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</si>
  <si>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</si>
  <si>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</si>
  <si>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</si>
  <si>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</si>
  <si>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</si>
  <si>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</si>
  <si>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</si>
  <si>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</si>
  <si>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</si>
  <si>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</si>
  <si>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</si>
  <si>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</si>
  <si>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</si>
  <si>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</si>
  <si>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</si>
  <si>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</si>
  <si>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</si>
  <si>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</si>
  <si>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</si>
  <si>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</si>
  <si>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</si>
  <si>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</si>
  <si>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</si>
  <si>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</si>
  <si>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</si>
  <si>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</si>
  <si>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</si>
  <si>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</si>
  <si>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</si>
  <si>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</si>
  <si>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</si>
  <si>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</si>
  <si>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</si>
  <si>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</si>
  <si>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</si>
  <si>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</si>
  <si>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</si>
  <si>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</si>
  <si>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</si>
  <si>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</si>
  <si>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</si>
  <si>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</si>
  <si>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</si>
  <si>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</si>
  <si>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</si>
  <si>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</si>
  <si>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</si>
  <si>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</si>
  <si>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</si>
  <si>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</si>
  <si>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</si>
  <si>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</si>
  <si>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</si>
  <si>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</si>
  <si>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</si>
  <si>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</si>
  <si>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</si>
  <si>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</si>
  <si>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</si>
  <si>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</si>
  <si>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</si>
  <si>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</si>
  <si>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</si>
  <si>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</si>
  <si>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</si>
  <si>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</si>
  <si>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</si>
  <si>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</si>
  <si>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</si>
  <si>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</si>
  <si>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王滝村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</si>
  <si>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</si>
  <si>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</si>
  <si>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</si>
  <si>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</si>
  <si>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</si>
  <si>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</si>
  <si>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</si>
  <si>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</si>
  <si>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</si>
  <si>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</si>
  <si>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</si>
  <si>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</si>
  <si>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50～60％前後で推移しており、単年度収支は赤字である。一般会計繰入金に依存しており地方債償還金が今後も続くため、経営健全化のためには料金改定について検討する必要がある。
④企業債残高対事業規模比率については、平成17年度以降は資本費平準化債のみ借入を行っており、残高は減少してきている。一般会計で負担する方針にしたため、比率は0となっている。
⑤経費回収率は増加傾向にあり、平成30年度は100％を超えている。今後経年劣化による修繕費の増加が見込まれるため、料金改定の検討や経費削減に取り組む必要がある。
⑥一方で汚水処理原価については、類似団体平均値を下回り、減少傾向にある。有収水量が減少傾向にあり水洗化率の向上も限界があるため、経費削減に努める必要がある。
⑦施設利用率については、類似団体平均値を下回っている。季節によって処理量に変動があり得るため最大処理水量が処理能力の範囲内となっている。今後処理人口の減少が進行していくことが予想されるため、適切な施設規模を検討する必要がある。
⑧水洗化率については、98％台で横ばいである。100％を目指して水洗化率の向上に努めたい。
</t>
    <rPh sb="194" eb="196">
      <t>ゾウカ</t>
    </rPh>
    <rPh sb="196" eb="198">
      <t>ケイコウ</t>
    </rPh>
    <rPh sb="202" eb="204">
      <t>ヘイセイ</t>
    </rPh>
    <rPh sb="206" eb="208">
      <t>ネンド</t>
    </rPh>
    <rPh sb="214" eb="215">
      <t>コ</t>
    </rPh>
    <rPh sb="296" eb="298">
      <t>ゲンショウ</t>
    </rPh>
    <rPh sb="298" eb="300">
      <t>ケイコウ</t>
    </rPh>
    <phoneticPr fontId="4"/>
  </si>
  <si>
    <t>　指標となる数値はないが、平成3年から供用を開始しており、老朽化が進行している。今のところ管渠の耐用年数を経過した管渠はないが、将来的には老朽化した管渠を計画的に更新することや予防保全的な管理による長寿命化を図る必要がある。</t>
    <phoneticPr fontId="4"/>
  </si>
  <si>
    <t>　現状では収益的収支比率は増加傾向にあるが、料金水準が適正とは言えず、施設の効率性も悪いため、経営改善が必要となっている。また、処理人口の減少に伴い有収水量も減少してきており、今後もその傾向が続くと見込まれる。
　平成28年度に策定した経営戦略に基づき、中長期的視点に立って、適切な料金収入の確保や経費削減に努めるとともに経営健全化を図っていく。
　また、経営・資産の状況を把握し、経営基盤の強化に取り組むため、公営企業会計適用に向けて令和元年度に基本方針策定に取り組む予定である。</t>
    <rPh sb="218" eb="220">
      <t>レイワ</t>
    </rPh>
    <rPh sb="220" eb="221">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</si>
</sst>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F8-4CAA-A824-D75A2017E6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DF8-4CAA-A824-D75A2017E6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42.29</c:v>
                </c:pt>
                <c:pt idx="1">
                  <c:v>42.29</c:v>
                </c:pt>
                <c:pt idx="2">
                  <c:v>42.29</c:v>
                </c:pt>
                <c:pt idx="3">
                  <c:v>42.29</c:v>
                </c:pt>
                <c:pt idx="4">
                  <c:v>42.29</c:v>
                </c:pt>
              </c:numCache>
            </c:numRef>
          </c:val>
          <c:extLst>
            <c:ext xmlns:c16="http://schemas.microsoft.com/office/drawing/2014/chart" uri="{C3380CC4-5D6E-409C-BE32-E72D297353CC}">
              <c16:uniqueId val="{00000000-C9D5-44BB-A528-E6C5248528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9D5-44BB-A528-E6C5248528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98.82</c:v>
                </c:pt>
                <c:pt idx="1">
                  <c:v>98.78</c:v>
                </c:pt>
                <c:pt idx="2">
                  <c:v>98.56</c:v>
                </c:pt>
                <c:pt idx="3">
                  <c:v>98.53</c:v>
                </c:pt>
                <c:pt idx="4">
                  <c:v>98.68</c:v>
                </c:pt>
              </c:numCache>
            </c:numRef>
          </c:val>
          <c:extLst>
            <c:ext xmlns:c16="http://schemas.microsoft.com/office/drawing/2014/chart" uri="{C3380CC4-5D6E-409C-BE32-E72D297353CC}">
              <c16:uniqueId val="{00000000-DCB3-4C71-897C-019E30DC6D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CB3-4C71-897C-019E30DC6D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61.23</c:v>
                </c:pt>
                <c:pt idx="1">
                  <c:v>59.49</c:v>
                </c:pt>
                <c:pt idx="2">
                  <c:v>64.34</c:v>
                </c:pt>
                <c:pt idx="3">
                  <c:v>68.91</c:v>
                </c:pt>
                <c:pt idx="4">
                  <c:v>66.67</c:v>
                </c:pt>
              </c:numCache>
            </c:numRef>
          </c:val>
          <c:extLst>
            <c:ext xmlns:c16="http://schemas.microsoft.com/office/drawing/2014/chart" uri="{C3380CC4-5D6E-409C-BE32-E72D297353CC}">
              <c16:uniqueId val="{00000000-5CA9-420B-9396-F49F3AAB26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A9-420B-9396-F49F3AAB26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66-44EF-B5A4-8280632A90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66-44EF-B5A4-8280632A90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F-4F0D-8FB9-9E76C492E9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F-4F0D-8FB9-9E76C492E9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A-4940-AFBC-0C74DDCE3D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A-4940-AFBC-0C74DDCE3D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76-4CA0-ABA1-F6471E8E33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6-4CA0-ABA1-F6471E8E33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127.73</c:v>
                </c:pt>
                <c:pt idx="1">
                  <c:v>160.72999999999999</c:v>
                </c:pt>
                <c:pt idx="2">
                  <c:v>1371.38</c:v>
                </c:pt>
                <c:pt idx="3" formatCode="#,##0.00;&quot;△&quot;#,##0.00">
                  <c:v>0</c:v>
                </c:pt>
                <c:pt idx="4" formatCode="#,##0.00;&quot;△&quot;#,##0.00">
                  <c:v>0</c:v>
                </c:pt>
              </c:numCache>
            </c:numRef>
          </c:val>
          <c:extLst>
            <c:ext xmlns:c16="http://schemas.microsoft.com/office/drawing/2014/chart" uri="{C3380CC4-5D6E-409C-BE32-E72D297353CC}">
              <c16:uniqueId val="{00000000-277E-4A43-AB89-5DF3750A07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77E-4A43-AB89-5DF3750A07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73.66</c:v>
                </c:pt>
                <c:pt idx="1">
                  <c:v>75.23</c:v>
                </c:pt>
                <c:pt idx="2">
                  <c:v>66.75</c:v>
                </c:pt>
                <c:pt idx="3">
                  <c:v>90.26</c:v>
                </c:pt>
                <c:pt idx="4">
                  <c:v>108.51</c:v>
                </c:pt>
              </c:numCache>
            </c:numRef>
          </c:val>
          <c:extLst>
            <c:ext xmlns:c16="http://schemas.microsoft.com/office/drawing/2014/chart" uri="{C3380CC4-5D6E-409C-BE32-E72D297353CC}">
              <c16:uniqueId val="{00000000-D823-4F41-A351-ABF1D5A41D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823-4F41-A351-ABF1D5A41D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259.33</c:v>
                </c:pt>
                <c:pt idx="1">
                  <c:v>253.64</c:v>
                </c:pt>
                <c:pt idx="2">
                  <c:v>292.14999999999998</c:v>
                </c:pt>
                <c:pt idx="3">
                  <c:v>218.08</c:v>
                </c:pt>
                <c:pt idx="4">
                  <c:v>184.66</c:v>
                </c:pt>
              </c:numCache>
            </c:numRef>
          </c:val>
          <c:extLst>
            <c:ext xmlns:c16="http://schemas.microsoft.com/office/drawing/2014/chart" uri="{C3380CC4-5D6E-409C-BE32-E72D297353CC}">
              <c16:uniqueId val="{00000000-5BCC-44B3-A603-7DA9902370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BCC-44B3-A603-7DA9902370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王滝村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761</v>
      </c>
      <c r="AM8" s="50"/>
      <c r="AN8" s="50"/>
      <c r="AO8" s="50"/>
      <c r="AP8" s="50"/>
      <c r="AQ8" s="50"/>
      <c r="AR8" s="50"/>
      <c r="AS8" s="50"/>
      <c r="AT8" s="45">
        <f>データ!T6</f>
        <v>310.82</v>
      </c>
      <c r="AU8" s="45"/>
      <c r="AV8" s="45"/>
      <c r="AW8" s="45"/>
      <c r="AX8" s="45"/>
      <c r="AY8" s="45"/>
      <c r="AZ8" s="45"/>
      <c r="BA8" s="45"/>
      <c r="BB8" s="45">
        <f>データ!U6</f>
        <v>2.4500000000000002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70.52</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531</v>
      </c>
      <c r="AM10" s="50"/>
      <c r="AN10" s="50"/>
      <c r="AO10" s="50"/>
      <c r="AP10" s="50"/>
      <c r="AQ10" s="50"/>
      <c r="AR10" s="50"/>
      <c r="AS10" s="50"/>
      <c r="AT10" s="45">
        <f>データ!W6</f>
        <v>0.73</v>
      </c>
      <c r="AU10" s="45"/>
      <c r="AV10" s="45"/>
      <c r="AW10" s="45"/>
      <c r="AX10" s="45"/>
      <c r="AY10" s="45"/>
      <c r="AZ10" s="45"/>
      <c r="BA10" s="45"/>
      <c r="BB10" s="45">
        <f>データ!X6</f>
        <v>727.4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0pOZQieC4t8MJlNZMj1IjIM65wPJ2Rsw2RF6iCOH+G0MO9Ri/tQsuVs7kXdYuLjoomKscJk9MUIkZp/Wz97U3Q==" saltValue="rQQWimwm/E7cIYvbLMNh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204293</v>
      </c>
      <c r="D6" s="33">
        <f t="shared" si="3"/>
        <v>47</v>
      </c>
      <c r="E6" s="33">
        <f t="shared" si="3"/>
        <v>17</v>
      </c>
      <c r="F6" s="33">
        <f t="shared" si="3"/>
        <v>5</v>
      </c>
      <c r="G6" s="33">
        <f t="shared" si="3"/>
        <v>0</v>
      </c>
      <c r="H6" s="33" t="str">
        <f t="shared" si="3"/>
        <v>長野県　王滝村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70.52</v>
      </c>
      <c r="Q6" s="34">
        <f t="shared" si="3"/>
        <v>100</v>
      </c>
      <c r="R6" s="34">
        <f t="shared" si="3"/>
        <v>3240</v>
      </c>
      <c r="S6" s="34">
        <f t="shared" si="3"/>
        <v>761</v>
      </c>
      <c r="T6" s="34">
        <f t="shared" si="3"/>
        <v>310.82</v>
      </c>
      <c r="U6" s="34">
        <f t="shared" si="3"/>
        <v>2.4500000000000002</v>
      </c>
      <c r="V6" s="34">
        <f t="shared" si="3"/>
        <v>531</v>
      </c>
      <c r="W6" s="34">
        <f t="shared" si="3"/>
        <v>0.73</v>
      </c>
      <c r="X6" s="34">
        <f t="shared" si="3"/>
        <v>727.4</v>
      </c>
      <c r="Y6" s="35">
        <f>IF(Y7="",NA(),Y7)</f>
        <v>61.23</v>
      </c>
      <c r="Z6" s="35">
        <f t="shared" ref="Z6:AH6" si="4">IF(Z7="",NA(),Z7)</f>
        <v>59.49</v>
      </c>
      <c r="AA6" s="35">
        <f t="shared" si="4"/>
        <v>64.34</v>
      </c>
      <c r="AB6" s="35">
        <f t="shared" si="4"/>
        <v>68.91</v>
      </c>
      <c r="AC6" s="35">
        <f t="shared" si="4"/>
        <v>66.67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127.73</v>
      </c>
      <c r="BG6" s="35">
        <f t="shared" ref="BG6:BO6" si="7">IF(BG7="",NA(),BG7)</f>
        <v>160.72999999999999</v>
      </c>
      <c r="BH6" s="35">
        <f t="shared" si="7"/>
        <v>1371.38</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73.66</v>
      </c>
      <c r="BR6" s="35">
        <f t="shared" ref="BR6:BZ6" si="8">IF(BR7="",NA(),BR7)</f>
        <v>75.23</v>
      </c>
      <c r="BS6" s="35">
        <f t="shared" si="8"/>
        <v>66.75</v>
      </c>
      <c r="BT6" s="35">
        <f t="shared" si="8"/>
        <v>90.26</v>
      </c>
      <c r="BU6" s="35">
        <f t="shared" si="8"/>
        <v>108.51</v>
      </c>
      <c r="BV6" s="35">
        <f t="shared" si="8"/>
        <v>50.82</v>
      </c>
      <c r="BW6" s="35">
        <f t="shared" si="8"/>
        <v>52.19</v>
      </c>
      <c r="BX6" s="35">
        <f t="shared" si="8"/>
        <v>55.32</v>
      </c>
      <c r="BY6" s="35">
        <f t="shared" si="8"/>
        <v>59.8</v>
      </c>
      <c r="BZ6" s="35">
        <f t="shared" si="8"/>
        <v>57.77</v>
      </c>
      <c r="CA6" s="34" t="str">
        <f>IF(CA7="","",IF(CA7="-","【-】","【"&amp;SUBSTITUTE(TEXT(CA7,"#,##0.00"),"-","△")&amp;"】"))</f>
        <v>【59.51】</v>
      </c>
      <c r="CB6" s="35">
        <f>IF(CB7="",NA(),CB7)</f>
        <v>259.33</v>
      </c>
      <c r="CC6" s="35">
        <f t="shared" ref="CC6:CK6" si="9">IF(CC7="",NA(),CC7)</f>
        <v>253.64</v>
      </c>
      <c r="CD6" s="35">
        <f t="shared" si="9"/>
        <v>292.14999999999998</v>
      </c>
      <c r="CE6" s="35">
        <f t="shared" si="9"/>
        <v>218.08</v>
      </c>
      <c r="CF6" s="35">
        <f t="shared" si="9"/>
        <v>184.66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42.29</v>
      </c>
      <c r="CN6" s="35">
        <f t="shared" ref="CN6:CV6" si="10">IF(CN7="",NA(),CN7)</f>
        <v>42.29</v>
      </c>
      <c r="CO6" s="35">
        <f t="shared" si="10"/>
        <v>42.29</v>
      </c>
      <c r="CP6" s="35">
        <f t="shared" si="10"/>
        <v>42.29</v>
      </c>
      <c r="CQ6" s="35">
        <f t="shared" si="10"/>
        <v>42.29</v>
      </c>
      <c r="CR6" s="35">
        <f t="shared" si="10"/>
        <v>53.24</v>
      </c>
      <c r="CS6" s="35">
        <f t="shared" si="10"/>
        <v>52.31</v>
      </c>
      <c r="CT6" s="35">
        <f t="shared" si="10"/>
        <v>60.65</v>
      </c>
      <c r="CU6" s="35">
        <f t="shared" si="10"/>
        <v>51.75</v>
      </c>
      <c r="CV6" s="35">
        <f t="shared" si="10"/>
        <v>50.68</v>
      </c>
      <c r="CW6" s="34" t="str">
        <f>IF(CW7="","",IF(CW7="-","【-】","【"&amp;SUBSTITUTE(TEXT(CW7,"#,##0.00"),"-","△")&amp;"】"))</f>
        <v>【52.23】</v>
      </c>
      <c r="CX6" s="35">
        <f>IF(CX7="",NA(),CX7)</f>
        <v>98.82</v>
      </c>
      <c r="CY6" s="35">
        <f t="shared" ref="CY6:DG6" si="11">IF(CY7="",NA(),CY7)</f>
        <v>98.78</v>
      </c>
      <c r="CZ6" s="35">
        <f t="shared" si="11"/>
        <v>98.56</v>
      </c>
      <c r="DA6" s="35">
        <f t="shared" si="11"/>
        <v>98.53</v>
      </c>
      <c r="DB6" s="35">
        <f t="shared" si="11"/>
        <v>98.68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204293</v>
      </c>
      <c r="D7" s="37">
        <v>47</v>
      </c>
      <c r="E7" s="37">
        <v>17</v>
      </c>
      <c r="F7" s="37">
        <v>5</v>
      </c>
      <c r="G7" s="37">
        <v>0</v>
      </c>
      <c r="H7" s="37" t="s">
        <v>98</v>
      </c>
      <c r="I7" s="37" t="s">
        <v>99</v>
      </c>
      <c r="J7" s="37" t="s">
        <v>100</v>
      </c>
      <c r="K7" s="37" t="s">
        <v>101</v>
      </c>
      <c r="L7" s="37" t="s">
        <v>102</v>
      </c>
      <c r="M7" s="37" t="s">
        <v>103</v>
      </c>
      <c r="N7" s="38" t="s">
        <v>104</v>
      </c>
      <c r="O7" s="38" t="s">
        <v>105</v>
      </c>
      <c r="P7" s="38">
        <v>70.52</v>
      </c>
      <c r="Q7" s="38">
        <v>100</v>
      </c>
      <c r="R7" s="38">
        <v>3240</v>
      </c>
      <c r="S7" s="38">
        <v>761</v>
      </c>
      <c r="T7" s="38">
        <v>310.82</v>
      </c>
      <c r="U7" s="38">
        <v>2.4500000000000002</v>
      </c>
      <c r="V7" s="38">
        <v>531</v>
      </c>
      <c r="W7" s="38">
        <v>0.73</v>
      </c>
      <c r="X7" s="38">
        <v>727.4</v>
      </c>
      <c r="Y7" s="38">
        <v>61.23</v>
      </c>
      <c r="Z7" s="38">
        <v>59.49</v>
      </c>
      <c r="AA7" s="38">
        <v>64.34</v>
      </c>
      <c r="AB7" s="38">
        <v>68.91</v>
      </c>
      <c r="AC7" s="38">
        <v>66.67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127.73</v>
      </c>
      <c r="BG7" s="38">
        <v>160.72999999999999</v>
      </c>
      <c r="BH7" s="38">
        <v>1371.38</v>
      </c>
      <c r="BI7" s="38">
        <v>0</v>
      </c>
      <c r="BJ7" s="38">
        <v>0</v>
      </c>
      <c r="BK7" s="38">
        <v>1044.8</v>
      </c>
      <c r="BL7" s="38">
        <v>1081.8</v>
      </c>
      <c r="BM7" s="38">
        <v>974.93</v>
      </c>
      <c r="BN7" s="38">
        <v>855.8</v>
      </c>
      <c r="BO7" s="38">
        <v>789.46</v>
      </c>
      <c r="BP7" s="38">
        <v>747.76</v>
      </c>
      <c r="BQ7" s="38">
        <v>73.66</v>
      </c>
      <c r="BR7" s="38">
        <v>75.23</v>
      </c>
      <c r="BS7" s="38">
        <v>66.75</v>
      </c>
      <c r="BT7" s="38">
        <v>90.26</v>
      </c>
      <c r="BU7" s="38">
        <v>108.51</v>
      </c>
      <c r="BV7" s="38">
        <v>50.82</v>
      </c>
      <c r="BW7" s="38">
        <v>52.19</v>
      </c>
      <c r="BX7" s="38">
        <v>55.32</v>
      </c>
      <c r="BY7" s="38">
        <v>59.8</v>
      </c>
      <c r="BZ7" s="38">
        <v>57.77</v>
      </c>
      <c r="CA7" s="38">
        <v>59.51</v>
      </c>
      <c r="CB7" s="38">
        <v>259.33</v>
      </c>
      <c r="CC7" s="38">
        <v>253.64</v>
      </c>
      <c r="CD7" s="38">
        <v>292.14999999999998</v>
      </c>
      <c r="CE7" s="38">
        <v>218.08</v>
      </c>
      <c r="CF7" s="38">
        <v>184.66</v>
      </c>
      <c r="CG7" s="38">
        <v>300.52</v>
      </c>
      <c r="CH7" s="38">
        <v>296.14</v>
      </c>
      <c r="CI7" s="38">
        <v>283.17</v>
      </c>
      <c r="CJ7" s="38">
        <v>263.76</v>
      </c>
      <c r="CK7" s="38">
        <v>274.35000000000002</v>
      </c>
      <c r="CL7" s="38">
        <v>261.45999999999998</v>
      </c>
      <c r="CM7" s="38">
        <v>42.29</v>
      </c>
      <c r="CN7" s="38">
        <v>42.29</v>
      </c>
      <c r="CO7" s="38">
        <v>42.29</v>
      </c>
      <c r="CP7" s="38">
        <v>42.29</v>
      </c>
      <c r="CQ7" s="38">
        <v>42.29</v>
      </c>
      <c r="CR7" s="38">
        <v>53.24</v>
      </c>
      <c r="CS7" s="38">
        <v>52.31</v>
      </c>
      <c r="CT7" s="38">
        <v>60.65</v>
      </c>
      <c r="CU7" s="38">
        <v>51.75</v>
      </c>
      <c r="CV7" s="38">
        <v>50.68</v>
      </c>
      <c r="CW7" s="38">
        <v>52.23</v>
      </c>
      <c r="CX7" s="38">
        <v>98.82</v>
      </c>
      <c r="CY7" s="38">
        <v>98.78</v>
      </c>
      <c r="CZ7" s="38">
        <v>98.56</v>
      </c>
      <c r="DA7" s="38">
        <v>98.53</v>
      </c>
      <c r="DB7" s="38">
        <v>98.68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2020-01-17T06:04:30Z</cp:lastPrinted>
  <dcterms:created xsi:type="dcterms:W3CDTF">2019-12-05T05:19:42Z</dcterms:created>
  <dcterms:modified xsi:type="dcterms:W3CDTF">2020-02-20T02:56:49Z</dcterms:modified>
  <cp:category/>
</cp:coreProperties>
</file>