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ka52\市町村課\001財政係\005公営企業\H31\001公営企業一般\001公営企業一般\経営比較分析表\水道・下水・交通・電気・休養宿泊・駐車場・病院\07経営比較分析表（公表用）\06　木曽地域振興局\204251 木祖村\"/>
    </mc:Choice>
  </mc:AlternateContent>
  <workbookProtection workbookAlgorithmName="SHA-512" workbookHashValue="6fnYmmgRGuJ/XAHDwwlSxc9kvEwzpFCakHaeRqc0hl8hfhHfL/AeNXVrT2GglaNM9pU8u4cevreAOrFRBLEXRQ==" workbookSaltValue="OJGSdGovxzqlKsN9o2KSyA==" workbookSpinCount="100000" lockStructure="1"/>
  <bookViews>
    <workbookView xWindow="810" yWindow="-120" windowWidth="19440" windowHeight="15000"/>
  </bookViews>
  <sheets>
    <sheet name="法非適用_下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W6" i="5"/>
  <c r="V6" i="5"/>
  <c r="AL10" i="4" s="1"/>
  <c r="U6" i="5"/>
  <c r="T6" i="5"/>
  <c r="S6" i="5"/>
  <c r="R6" i="5"/>
  <c r="AD10" i="4" s="1"/>
  <c r="Q6" i="5"/>
  <c r="P6" i="5"/>
  <c r="O6" i="5"/>
  <c r="N6" i="5"/>
  <c r="B10" i="4" s="1"/>
  <c r="M6" i="5"/>
  <c r="AD8" i="4" s="1"/>
  <c r="L6" i="5"/>
  <c r="K6" i="5"/>
  <c r="P8" i="4" s="1"/>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BB10" i="4"/>
  <c r="AT10" i="4"/>
  <c r="W10" i="4"/>
  <c r="P10" i="4"/>
  <c r="I10" i="4"/>
  <c r="BB8" i="4"/>
  <c r="AT8" i="4"/>
  <c r="AL8" i="4"/>
  <c r="W8" i="4"/>
  <c r="B6" i="4"/>
  <c r="C10" i="5" l="1"/>
  <c r="D10" i="5"/>
  <c r="E10" i="5"/>
  <c r="B10" i="5"/>
</calcChain>
</file>

<file path=xl/sharedStrings.xml><?xml version="1.0" encoding="utf-8"?>
<sst xmlns="http://schemas.openxmlformats.org/spreadsheetml/2006/main" count="228" uniqueCount="115">
  <si>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</si>
  <si>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</si>
  <si>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</si>
  <si>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</si>
  <si>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</si>
  <si>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</si>
  <si>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</si>
  <si>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</si>
  <si>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</si>
  <si>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</si>
  <si>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</si>
  <si>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</si>
  <si>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</si>
  <si>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</si>
  <si>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</si>
  <si>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</si>
  <si>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</si>
  <si>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</si>
  <si>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</si>
  <si>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</si>
  <si>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</si>
  <si>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</si>
  <si>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</si>
  <si>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</si>
  <si>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</si>
  <si>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</si>
  <si>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</si>
  <si>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</si>
  <si>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</si>
  <si>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</si>
  <si>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</si>
  <si>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</si>
  <si>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</si>
  <si>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</si>
  <si>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</si>
  <si>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</si>
  <si>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</si>
  <si>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</si>
  <si>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</si>
  <si>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</si>
  <si>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</si>
  <si>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</si>
  <si>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</si>
  <si>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</si>
  <si>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</si>
  <si>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</si>
  <si>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</si>
  <si>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</si>
  <si>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</si>
  <si>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</si>
  <si>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</si>
  <si>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</si>
  <si>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</si>
  <si>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</si>
  <si>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</si>
  <si>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</si>
  <si>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</si>
  <si>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</si>
  <si>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</si>
  <si>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</si>
  <si>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</si>
  <si>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</si>
  <si>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</si>
  <si>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</si>
  <si>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</si>
  <si>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</si>
  <si>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</si>
  <si>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</si>
  <si>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</si>
  <si>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</si>
  <si>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</si>
  <si>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</si>
  <si>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</si>
  <si>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</si>
  <si>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</si>
  <si>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</si>
  <si>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</si>
  <si>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</si>
  <si>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</si>
  <si>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</si>
  <si>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</si>
  <si>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</si>
  <si>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</si>
  <si>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</si>
  <si>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</si>
  <si>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</si>
  <si>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</si>
  <si>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</si>
  <si>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</si>
  <si>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</si>
  <si>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</si>
  <si>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</si>
  <si>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</si>
  <si>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</si>
  <si>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</si>
  <si>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</si>
  <si>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</si>
  <si>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</si>
  <si>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</si>
  <si>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木祖村</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</si>
  <si>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</si>
  <si>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</si>
  <si>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</si>
  <si>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</si>
  <si>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</si>
  <si>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</si>
  <si>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</si>
  <si>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</si>
  <si>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</si>
  <si>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</si>
  <si>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</si>
  <si>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</si>
  <si>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公営企業会計への移行に伴い、収益的収支比率、料金回収率の向上を図る。また、資産等の状況を把握し、正確な経営を行うことが可能となる。今後見込まれる人口減少等により経営状況が厳しくなることが予想されるため、経営戦略により、経営の健全化に努めたい。
　人口減が進むにつれ処理施設の規模が過大となることが予想されるため、ダウンサイジングやスペックダウンについて検討していく必要がある。
</t>
    <rPh sb="15" eb="18">
      <t>シュウエキテキ</t>
    </rPh>
    <rPh sb="18" eb="20">
      <t>シュウシ</t>
    </rPh>
    <rPh sb="20" eb="22">
      <t>ヒリツ</t>
    </rPh>
    <rPh sb="23" eb="25">
      <t>リョウキン</t>
    </rPh>
    <rPh sb="25" eb="27">
      <t>カイシュウ</t>
    </rPh>
    <rPh sb="27" eb="28">
      <t>リツ</t>
    </rPh>
    <rPh sb="29" eb="31">
      <t>コウジョウ</t>
    </rPh>
    <rPh sb="32" eb="33">
      <t>ハカ</t>
    </rPh>
    <rPh sb="124" eb="127">
      <t>ジンコウゲン</t>
    </rPh>
    <rPh sb="128" eb="129">
      <t>スス</t>
    </rPh>
    <rPh sb="133" eb="135">
      <t>ショリ</t>
    </rPh>
    <rPh sb="135" eb="137">
      <t>シセツ</t>
    </rPh>
    <rPh sb="138" eb="140">
      <t>キボ</t>
    </rPh>
    <rPh sb="141" eb="143">
      <t>カダイ</t>
    </rPh>
    <rPh sb="149" eb="151">
      <t>ヨソウ</t>
    </rPh>
    <phoneticPr fontId="4"/>
  </si>
  <si>
    <t xml:space="preserve">①収益的収支比率は徐々に改善しつつあるが、料金改定を平成21年以降(消費増税に伴う改定除く)行っていないため100％を下回っている。
④企業債残高対事業規模比率について、施設整備を終えているため年々減少しているが、今後長寿命化計画の実施が見込まれるため増加が懸念される。
⑤経費回収率については、処理区設定がスケールメリットにあっているため、類似規模団体を上回っている。
　また、使用料収入の増並びに維持管理費の減により昨年度より回収率が向上した。
⑥汚水処理原価についても⑤と同じことが言える。
⑦施設利用率は約7割と類似団体の平均を上回っており、現状の水洗化率からすれば施設規模に対してほぼ適正な水準といえる。
⑧水洗化率は約9割と類似団体の平均を上回っているが、新規加入はほぼ頭打ちとなっており、予想される人口減少に伴う処理区内人口の減少が見込まれることから、施設利用率は減少していくことが予想される。
</t>
    <rPh sb="26" eb="28">
      <t>ヘイセイ</t>
    </rPh>
    <rPh sb="68" eb="70">
      <t>キギョウ</t>
    </rPh>
    <rPh sb="70" eb="71">
      <t>サイ</t>
    </rPh>
    <rPh sb="71" eb="73">
      <t>ザンダカ</t>
    </rPh>
    <rPh sb="73" eb="74">
      <t>タイ</t>
    </rPh>
    <rPh sb="74" eb="76">
      <t>ジギョウ</t>
    </rPh>
    <rPh sb="76" eb="78">
      <t>キボ</t>
    </rPh>
    <rPh sb="78" eb="80">
      <t>ヒリツ</t>
    </rPh>
    <rPh sb="85" eb="87">
      <t>シセツ</t>
    </rPh>
    <rPh sb="87" eb="89">
      <t>セイビ</t>
    </rPh>
    <rPh sb="90" eb="91">
      <t>オ</t>
    </rPh>
    <rPh sb="97" eb="99">
      <t>ネンネン</t>
    </rPh>
    <rPh sb="99" eb="101">
      <t>ゲンショウ</t>
    </rPh>
    <rPh sb="107" eb="109">
      <t>コンゴ</t>
    </rPh>
    <rPh sb="109" eb="110">
      <t>チョウ</t>
    </rPh>
    <rPh sb="110" eb="113">
      <t>ジュミョウカ</t>
    </rPh>
    <rPh sb="113" eb="115">
      <t>ケイカク</t>
    </rPh>
    <rPh sb="116" eb="118">
      <t>ジッシ</t>
    </rPh>
    <rPh sb="119" eb="121">
      <t>ミコ</t>
    </rPh>
    <rPh sb="126" eb="128">
      <t>ゾウカ</t>
    </rPh>
    <rPh sb="129" eb="131">
      <t>ケネン</t>
    </rPh>
    <rPh sb="137" eb="139">
      <t>ケイヒ</t>
    </rPh>
    <rPh sb="139" eb="141">
      <t>カイシュウ</t>
    </rPh>
    <rPh sb="141" eb="142">
      <t>リツ</t>
    </rPh>
    <rPh sb="148" eb="150">
      <t>ショリ</t>
    </rPh>
    <rPh sb="150" eb="151">
      <t>ク</t>
    </rPh>
    <rPh sb="151" eb="153">
      <t>セッテイ</t>
    </rPh>
    <rPh sb="171" eb="173">
      <t>ルイジ</t>
    </rPh>
    <rPh sb="173" eb="175">
      <t>キボ</t>
    </rPh>
    <rPh sb="175" eb="177">
      <t>ダンタイ</t>
    </rPh>
    <rPh sb="178" eb="179">
      <t>ウワ</t>
    </rPh>
    <rPh sb="190" eb="193">
      <t>シヨウリョウ</t>
    </rPh>
    <rPh sb="193" eb="195">
      <t>シュウニュウ</t>
    </rPh>
    <rPh sb="196" eb="197">
      <t>ゾウ</t>
    </rPh>
    <rPh sb="197" eb="198">
      <t>ナラ</t>
    </rPh>
    <rPh sb="200" eb="202">
      <t>イジ</t>
    </rPh>
    <rPh sb="202" eb="205">
      <t>カンリヒ</t>
    </rPh>
    <rPh sb="206" eb="207">
      <t>ゲン</t>
    </rPh>
    <rPh sb="210" eb="213">
      <t>サクネンド</t>
    </rPh>
    <rPh sb="215" eb="217">
      <t>カイシュウ</t>
    </rPh>
    <rPh sb="217" eb="218">
      <t>リツ</t>
    </rPh>
    <rPh sb="219" eb="221">
      <t>コウジョウ</t>
    </rPh>
    <rPh sb="226" eb="228">
      <t>オスイ</t>
    </rPh>
    <rPh sb="228" eb="230">
      <t>ショリ</t>
    </rPh>
    <rPh sb="230" eb="232">
      <t>ゲンカ</t>
    </rPh>
    <rPh sb="239" eb="240">
      <t>オナ</t>
    </rPh>
    <rPh sb="244" eb="245">
      <t>イ</t>
    </rPh>
    <rPh sb="275" eb="277">
      <t>ゲンジョウ</t>
    </rPh>
    <rPh sb="278" eb="281">
      <t>スイセンカ</t>
    </rPh>
    <rPh sb="281" eb="282">
      <t>リツ</t>
    </rPh>
    <rPh sb="287" eb="289">
      <t>シセツ</t>
    </rPh>
    <rPh sb="289" eb="291">
      <t>キボ</t>
    </rPh>
    <rPh sb="292" eb="293">
      <t>タイ</t>
    </rPh>
    <rPh sb="297" eb="299">
      <t>テキセイ</t>
    </rPh>
    <rPh sb="300" eb="302">
      <t>スイジュン</t>
    </rPh>
    <rPh sb="309" eb="312">
      <t>スイセンカ</t>
    </rPh>
    <rPh sb="312" eb="313">
      <t>リツ</t>
    </rPh>
    <rPh sb="314" eb="315">
      <t>ヤク</t>
    </rPh>
    <rPh sb="316" eb="317">
      <t>ワリ</t>
    </rPh>
    <rPh sb="318" eb="320">
      <t>ルイジ</t>
    </rPh>
    <rPh sb="320" eb="322">
      <t>ダンタイ</t>
    </rPh>
    <rPh sb="323" eb="325">
      <t>ヘイキン</t>
    </rPh>
    <rPh sb="326" eb="328">
      <t>ウワマワ</t>
    </rPh>
    <rPh sb="334" eb="336">
      <t>シンキ</t>
    </rPh>
    <rPh sb="336" eb="338">
      <t>カニュウ</t>
    </rPh>
    <rPh sb="341" eb="343">
      <t>アタマウ</t>
    </rPh>
    <rPh sb="351" eb="353">
      <t>ヨソウ</t>
    </rPh>
    <rPh sb="356" eb="358">
      <t>ジンコウ</t>
    </rPh>
    <rPh sb="358" eb="360">
      <t>ゲンショウ</t>
    </rPh>
    <rPh sb="361" eb="362">
      <t>トモナ</t>
    </rPh>
    <rPh sb="363" eb="365">
      <t>ショリ</t>
    </rPh>
    <rPh sb="365" eb="366">
      <t>ク</t>
    </rPh>
    <rPh sb="366" eb="367">
      <t>ナイ</t>
    </rPh>
    <rPh sb="367" eb="369">
      <t>ジンコウ</t>
    </rPh>
    <rPh sb="370" eb="372">
      <t>ゲンショウ</t>
    </rPh>
    <rPh sb="373" eb="375">
      <t>ミコ</t>
    </rPh>
    <rPh sb="383" eb="385">
      <t>シセツ</t>
    </rPh>
    <rPh sb="385" eb="388">
      <t>リヨウリツ</t>
    </rPh>
    <rPh sb="389" eb="391">
      <t>ゲンショウ</t>
    </rPh>
    <rPh sb="398" eb="400">
      <t>ヨソウ</t>
    </rPh>
    <phoneticPr fontId="4"/>
  </si>
  <si>
    <t>　供用開始から18年が経過している。管渠については耐用年数約50年といわれているが、マンホールポンプや処理場については、令和元年度から長寿命化計画により、電気系の改築を実施し、事故の未然防止、ライフサイクルコストの削減を図りたい。</t>
    <rPh sb="1" eb="3">
      <t>キョウヨウ</t>
    </rPh>
    <rPh sb="3" eb="5">
      <t>カイシ</t>
    </rPh>
    <rPh sb="9" eb="10">
      <t>ネン</t>
    </rPh>
    <rPh sb="11" eb="13">
      <t>ケイカ</t>
    </rPh>
    <rPh sb="18" eb="20">
      <t>カンキョ</t>
    </rPh>
    <rPh sb="25" eb="27">
      <t>タイヨウ</t>
    </rPh>
    <rPh sb="27" eb="29">
      <t>ネンスウ</t>
    </rPh>
    <rPh sb="29" eb="30">
      <t>ヤク</t>
    </rPh>
    <rPh sb="32" eb="33">
      <t>ネン</t>
    </rPh>
    <rPh sb="51" eb="54">
      <t>ショリジョウ</t>
    </rPh>
    <rPh sb="67" eb="71">
      <t>チョウジュミョウカ</t>
    </rPh>
    <rPh sb="71" eb="73">
      <t>ケイカク</t>
    </rPh>
    <rPh sb="77" eb="79">
      <t>デンキ</t>
    </rPh>
    <rPh sb="79" eb="80">
      <t>ケイ</t>
    </rPh>
    <rPh sb="81" eb="83">
      <t>カイチク</t>
    </rPh>
    <rPh sb="84" eb="86">
      <t>ジッシ</t>
    </rPh>
    <rPh sb="88" eb="90">
      <t>ジコ</t>
    </rPh>
    <rPh sb="91" eb="93">
      <t>ミゼン</t>
    </rPh>
    <rPh sb="93" eb="95">
      <t>ボウシ</t>
    </rPh>
    <rPh sb="107" eb="109">
      <t>サクゲン</t>
    </rPh>
    <rPh sb="110" eb="111">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</si>
</sst>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E18-4F11-A873-5C738CB6BA3F}"/>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0.08</c:v>
                </c:pt>
                <c:pt idx="1">
                  <c:v>7.0000000000000007E-2</c:v>
                </c:pt>
                <c:pt idx="2">
                  <c:v>0.09</c:v>
                </c:pt>
                <c:pt idx="3">
                  <c:v>0.09</c:v>
                </c:pt>
                <c:pt idx="4">
                  <c:v>0.13</c:v>
                </c:pt>
              </c:numCache>
            </c:numRef>
          </c:val>
          <c:smooth val="0"/>
          <c:extLst>
            <c:ext xmlns:c16="http://schemas.microsoft.com/office/drawing/2014/chart" uri="{C3380CC4-5D6E-409C-BE32-E72D297353CC}">
              <c16:uniqueId val="{00000001-5E18-4F11-A873-5C738CB6BA3F}"/>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62.12</c:v>
                </c:pt>
                <c:pt idx="1">
                  <c:v>62</c:v>
                </c:pt>
                <c:pt idx="2">
                  <c:v>60.24</c:v>
                </c:pt>
                <c:pt idx="3">
                  <c:v>59.76</c:v>
                </c:pt>
                <c:pt idx="4">
                  <c:v>73.73</c:v>
                </c:pt>
              </c:numCache>
            </c:numRef>
          </c:val>
          <c:extLst>
            <c:ext xmlns:c16="http://schemas.microsoft.com/office/drawing/2014/chart" uri="{C3380CC4-5D6E-409C-BE32-E72D297353CC}">
              <c16:uniqueId val="{00000000-945F-4A60-947C-9BB48565695A}"/>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34.74</c:v>
                </c:pt>
                <c:pt idx="1">
                  <c:v>41.35</c:v>
                </c:pt>
                <c:pt idx="2">
                  <c:v>42.9</c:v>
                </c:pt>
                <c:pt idx="3">
                  <c:v>43.36</c:v>
                </c:pt>
                <c:pt idx="4">
                  <c:v>42.56</c:v>
                </c:pt>
              </c:numCache>
            </c:numRef>
          </c:val>
          <c:smooth val="0"/>
          <c:extLst>
            <c:ext xmlns:c16="http://schemas.microsoft.com/office/drawing/2014/chart" uri="{C3380CC4-5D6E-409C-BE32-E72D297353CC}">
              <c16:uniqueId val="{00000001-945F-4A60-947C-9BB48565695A}"/>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89.11</c:v>
                </c:pt>
                <c:pt idx="1">
                  <c:v>89.31</c:v>
                </c:pt>
                <c:pt idx="2">
                  <c:v>89.6</c:v>
                </c:pt>
                <c:pt idx="3">
                  <c:v>89.57</c:v>
                </c:pt>
                <c:pt idx="4">
                  <c:v>86.99</c:v>
                </c:pt>
              </c:numCache>
            </c:numRef>
          </c:val>
          <c:extLst>
            <c:ext xmlns:c16="http://schemas.microsoft.com/office/drawing/2014/chart" uri="{C3380CC4-5D6E-409C-BE32-E72D297353CC}">
              <c16:uniqueId val="{00000000-11F1-4896-9969-846915F20CF5}"/>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70.14</c:v>
                </c:pt>
                <c:pt idx="1">
                  <c:v>82.9</c:v>
                </c:pt>
                <c:pt idx="2">
                  <c:v>83.5</c:v>
                </c:pt>
                <c:pt idx="3">
                  <c:v>83.06</c:v>
                </c:pt>
                <c:pt idx="4">
                  <c:v>83.32</c:v>
                </c:pt>
              </c:numCache>
            </c:numRef>
          </c:val>
          <c:smooth val="0"/>
          <c:extLst>
            <c:ext xmlns:c16="http://schemas.microsoft.com/office/drawing/2014/chart" uri="{C3380CC4-5D6E-409C-BE32-E72D297353CC}">
              <c16:uniqueId val="{00000001-11F1-4896-9969-846915F20CF5}"/>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97.28</c:v>
                </c:pt>
                <c:pt idx="1">
                  <c:v>95.9</c:v>
                </c:pt>
                <c:pt idx="2">
                  <c:v>97.65</c:v>
                </c:pt>
                <c:pt idx="3">
                  <c:v>97.5</c:v>
                </c:pt>
                <c:pt idx="4">
                  <c:v>98.11</c:v>
                </c:pt>
              </c:numCache>
            </c:numRef>
          </c:val>
          <c:extLst>
            <c:ext xmlns:c16="http://schemas.microsoft.com/office/drawing/2014/chart" uri="{C3380CC4-5D6E-409C-BE32-E72D297353CC}">
              <c16:uniqueId val="{00000000-DB6E-46BB-9B5E-2BA3D6DEFD53}"/>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B6E-46BB-9B5E-2BA3D6DEFD53}"/>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6FE-43BD-A6B3-E3F810733649}"/>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6FE-43BD-A6B3-E3F810733649}"/>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3AA-49E8-9028-C808FE03CC0F}"/>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3AA-49E8-9028-C808FE03CC0F}"/>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66A-4A71-9AC7-266AE5056143}"/>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66A-4A71-9AC7-266AE5056143}"/>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DD7-4EE2-ACAD-C5BEEDF29DFA}"/>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DD7-4EE2-ACAD-C5BEEDF29DFA}"/>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67.430000000000007</c:v>
                </c:pt>
                <c:pt idx="1">
                  <c:v>60.48</c:v>
                </c:pt>
                <c:pt idx="2">
                  <c:v>7.61</c:v>
                </c:pt>
                <c:pt idx="3" formatCode="#,##0.00;&quot;△&quot;#,##0.00">
                  <c:v>0</c:v>
                </c:pt>
                <c:pt idx="4" formatCode="#,##0.00;&quot;△&quot;#,##0.00">
                  <c:v>0</c:v>
                </c:pt>
              </c:numCache>
            </c:numRef>
          </c:val>
          <c:extLst>
            <c:ext xmlns:c16="http://schemas.microsoft.com/office/drawing/2014/chart" uri="{C3380CC4-5D6E-409C-BE32-E72D297353CC}">
              <c16:uniqueId val="{00000000-3547-4FD9-9649-47A107BBE27F}"/>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1671.86</c:v>
                </c:pt>
                <c:pt idx="1">
                  <c:v>1434.89</c:v>
                </c:pt>
                <c:pt idx="2">
                  <c:v>1298.9100000000001</c:v>
                </c:pt>
                <c:pt idx="3">
                  <c:v>1243.71</c:v>
                </c:pt>
                <c:pt idx="4">
                  <c:v>1194.1500000000001</c:v>
                </c:pt>
              </c:numCache>
            </c:numRef>
          </c:val>
          <c:smooth val="0"/>
          <c:extLst>
            <c:ext xmlns:c16="http://schemas.microsoft.com/office/drawing/2014/chart" uri="{C3380CC4-5D6E-409C-BE32-E72D297353CC}">
              <c16:uniqueId val="{00000001-3547-4FD9-9649-47A107BBE27F}"/>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89.72</c:v>
                </c:pt>
                <c:pt idx="1">
                  <c:v>82.53</c:v>
                </c:pt>
                <c:pt idx="2">
                  <c:v>86.62</c:v>
                </c:pt>
                <c:pt idx="3">
                  <c:v>67.12</c:v>
                </c:pt>
                <c:pt idx="4">
                  <c:v>94.91</c:v>
                </c:pt>
              </c:numCache>
            </c:numRef>
          </c:val>
          <c:extLst>
            <c:ext xmlns:c16="http://schemas.microsoft.com/office/drawing/2014/chart" uri="{C3380CC4-5D6E-409C-BE32-E72D297353CC}">
              <c16:uniqueId val="{00000000-4457-4249-BB33-C1D396EE77C4}"/>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50.54</c:v>
                </c:pt>
                <c:pt idx="1">
                  <c:v>66.22</c:v>
                </c:pt>
                <c:pt idx="2">
                  <c:v>69.87</c:v>
                </c:pt>
                <c:pt idx="3">
                  <c:v>74.3</c:v>
                </c:pt>
                <c:pt idx="4">
                  <c:v>72.260000000000005</c:v>
                </c:pt>
              </c:numCache>
            </c:numRef>
          </c:val>
          <c:smooth val="0"/>
          <c:extLst>
            <c:ext xmlns:c16="http://schemas.microsoft.com/office/drawing/2014/chart" uri="{C3380CC4-5D6E-409C-BE32-E72D297353CC}">
              <c16:uniqueId val="{00000001-4457-4249-BB33-C1D396EE77C4}"/>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208.62</c:v>
                </c:pt>
                <c:pt idx="1">
                  <c:v>227.56</c:v>
                </c:pt>
                <c:pt idx="2">
                  <c:v>218.61</c:v>
                </c:pt>
                <c:pt idx="3">
                  <c:v>280.24</c:v>
                </c:pt>
                <c:pt idx="4">
                  <c:v>199.14</c:v>
                </c:pt>
              </c:numCache>
            </c:numRef>
          </c:val>
          <c:extLst>
            <c:ext xmlns:c16="http://schemas.microsoft.com/office/drawing/2014/chart" uri="{C3380CC4-5D6E-409C-BE32-E72D297353CC}">
              <c16:uniqueId val="{00000000-9441-4BDF-A262-FF84D121C2EC}"/>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320.36</c:v>
                </c:pt>
                <c:pt idx="1">
                  <c:v>246.72</c:v>
                </c:pt>
                <c:pt idx="2">
                  <c:v>234.96</c:v>
                </c:pt>
                <c:pt idx="3">
                  <c:v>221.81</c:v>
                </c:pt>
                <c:pt idx="4">
                  <c:v>230.02</c:v>
                </c:pt>
              </c:numCache>
            </c:numRef>
          </c:val>
          <c:smooth val="0"/>
          <c:extLst>
            <c:ext xmlns:c16="http://schemas.microsoft.com/office/drawing/2014/chart" uri="{C3380CC4-5D6E-409C-BE32-E72D297353CC}">
              <c16:uniqueId val="{00000001-9441-4BDF-A262-FF84D121C2EC}"/>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55" zoomScaleNormal="55" workbookViewId="0">
      <selection activeCell="BO92" sqref="BO9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長野県　木祖村</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D2</v>
      </c>
      <c r="X8" s="48"/>
      <c r="Y8" s="48"/>
      <c r="Z8" s="48"/>
      <c r="AA8" s="48"/>
      <c r="AB8" s="48"/>
      <c r="AC8" s="48"/>
      <c r="AD8" s="49" t="str">
        <f>データ!$M$6</f>
        <v>非設置</v>
      </c>
      <c r="AE8" s="49"/>
      <c r="AF8" s="49"/>
      <c r="AG8" s="49"/>
      <c r="AH8" s="49"/>
      <c r="AI8" s="49"/>
      <c r="AJ8" s="49"/>
      <c r="AK8" s="3"/>
      <c r="AL8" s="50">
        <f>データ!S6</f>
        <v>2913</v>
      </c>
      <c r="AM8" s="50"/>
      <c r="AN8" s="50"/>
      <c r="AO8" s="50"/>
      <c r="AP8" s="50"/>
      <c r="AQ8" s="50"/>
      <c r="AR8" s="50"/>
      <c r="AS8" s="50"/>
      <c r="AT8" s="45">
        <f>データ!T6</f>
        <v>140.5</v>
      </c>
      <c r="AU8" s="45"/>
      <c r="AV8" s="45"/>
      <c r="AW8" s="45"/>
      <c r="AX8" s="45"/>
      <c r="AY8" s="45"/>
      <c r="AZ8" s="45"/>
      <c r="BA8" s="45"/>
      <c r="BB8" s="45">
        <f>データ!U6</f>
        <v>20.73</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65.17</v>
      </c>
      <c r="Q10" s="45"/>
      <c r="R10" s="45"/>
      <c r="S10" s="45"/>
      <c r="T10" s="45"/>
      <c r="U10" s="45"/>
      <c r="V10" s="45"/>
      <c r="W10" s="45">
        <f>データ!Q6</f>
        <v>94.1</v>
      </c>
      <c r="X10" s="45"/>
      <c r="Y10" s="45"/>
      <c r="Z10" s="45"/>
      <c r="AA10" s="45"/>
      <c r="AB10" s="45"/>
      <c r="AC10" s="45"/>
      <c r="AD10" s="50">
        <f>データ!R6</f>
        <v>3236</v>
      </c>
      <c r="AE10" s="50"/>
      <c r="AF10" s="50"/>
      <c r="AG10" s="50"/>
      <c r="AH10" s="50"/>
      <c r="AI10" s="50"/>
      <c r="AJ10" s="50"/>
      <c r="AK10" s="2"/>
      <c r="AL10" s="50">
        <f>データ!V6</f>
        <v>1875</v>
      </c>
      <c r="AM10" s="50"/>
      <c r="AN10" s="50"/>
      <c r="AO10" s="50"/>
      <c r="AP10" s="50"/>
      <c r="AQ10" s="50"/>
      <c r="AR10" s="50"/>
      <c r="AS10" s="50"/>
      <c r="AT10" s="45">
        <f>データ!W6</f>
        <v>0.73</v>
      </c>
      <c r="AU10" s="45"/>
      <c r="AV10" s="45"/>
      <c r="AW10" s="45"/>
      <c r="AX10" s="45"/>
      <c r="AY10" s="45"/>
      <c r="AZ10" s="45"/>
      <c r="BA10" s="45"/>
      <c r="BB10" s="45">
        <f>データ!X6</f>
        <v>2568.4899999999998</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113</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114</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112</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【1,209.40】</v>
      </c>
      <c r="I86" s="26" t="str">
        <f>データ!CA6</f>
        <v>【74.48】</v>
      </c>
      <c r="J86" s="26" t="str">
        <f>データ!CL6</f>
        <v>【219.46】</v>
      </c>
      <c r="K86" s="26" t="str">
        <f>データ!CW6</f>
        <v>【42.82】</v>
      </c>
      <c r="L86" s="26" t="str">
        <f>データ!DH6</f>
        <v>【83.36】</v>
      </c>
      <c r="M86" s="26" t="s">
        <v>45</v>
      </c>
      <c r="N86" s="26" t="s">
        <v>44</v>
      </c>
      <c r="O86" s="26" t="str">
        <f>データ!EO6</f>
        <v>【0.12】</v>
      </c>
    </row>
  </sheetData>
  <sheetProtection algorithmName="SHA-512" hashValue="xhOR3n56TackIBiW9xBRdpwKKe3qOEki2LAw+pfRh9Hn3tSg4q1/quCjl4w3r6CeKbA8nmhX9cZHkcvjap+x1g==" saltValue="+CQgnNUw1JVNvGCsNWKWr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6" t="s">
        <v>55</v>
      </c>
      <c r="I3" s="77"/>
      <c r="J3" s="77"/>
      <c r="K3" s="77"/>
      <c r="L3" s="77"/>
      <c r="M3" s="77"/>
      <c r="N3" s="77"/>
      <c r="O3" s="77"/>
      <c r="P3" s="77"/>
      <c r="Q3" s="77"/>
      <c r="R3" s="77"/>
      <c r="S3" s="77"/>
      <c r="T3" s="77"/>
      <c r="U3" s="77"/>
      <c r="V3" s="77"/>
      <c r="W3" s="77"/>
      <c r="X3" s="78"/>
      <c r="Y3" s="82" t="s">
        <v>56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57</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58</v>
      </c>
      <c r="B4" s="30"/>
      <c r="C4" s="30"/>
      <c r="D4" s="30"/>
      <c r="E4" s="30"/>
      <c r="F4" s="30"/>
      <c r="G4" s="30"/>
      <c r="H4" s="79"/>
      <c r="I4" s="80"/>
      <c r="J4" s="80"/>
      <c r="K4" s="80"/>
      <c r="L4" s="80"/>
      <c r="M4" s="80"/>
      <c r="N4" s="80"/>
      <c r="O4" s="80"/>
      <c r="P4" s="80"/>
      <c r="Q4" s="80"/>
      <c r="R4" s="80"/>
      <c r="S4" s="80"/>
      <c r="T4" s="80"/>
      <c r="U4" s="80"/>
      <c r="V4" s="80"/>
      <c r="W4" s="80"/>
      <c r="X4" s="81"/>
      <c r="Y4" s="75" t="s">
        <v>59</v>
      </c>
      <c r="Z4" s="75"/>
      <c r="AA4" s="75"/>
      <c r="AB4" s="75"/>
      <c r="AC4" s="75"/>
      <c r="AD4" s="75"/>
      <c r="AE4" s="75"/>
      <c r="AF4" s="75"/>
      <c r="AG4" s="75"/>
      <c r="AH4" s="75"/>
      <c r="AI4" s="75"/>
      <c r="AJ4" s="75" t="s">
        <v>60</v>
      </c>
      <c r="AK4" s="75"/>
      <c r="AL4" s="75"/>
      <c r="AM4" s="75"/>
      <c r="AN4" s="75"/>
      <c r="AO4" s="75"/>
      <c r="AP4" s="75"/>
      <c r="AQ4" s="75"/>
      <c r="AR4" s="75"/>
      <c r="AS4" s="75"/>
      <c r="AT4" s="75"/>
      <c r="AU4" s="75" t="s">
        <v>61</v>
      </c>
      <c r="AV4" s="75"/>
      <c r="AW4" s="75"/>
      <c r="AX4" s="75"/>
      <c r="AY4" s="75"/>
      <c r="AZ4" s="75"/>
      <c r="BA4" s="75"/>
      <c r="BB4" s="75"/>
      <c r="BC4" s="75"/>
      <c r="BD4" s="75"/>
      <c r="BE4" s="75"/>
      <c r="BF4" s="75" t="s">
        <v>62</v>
      </c>
      <c r="BG4" s="75"/>
      <c r="BH4" s="75"/>
      <c r="BI4" s="75"/>
      <c r="BJ4" s="75"/>
      <c r="BK4" s="75"/>
      <c r="BL4" s="75"/>
      <c r="BM4" s="75"/>
      <c r="BN4" s="75"/>
      <c r="BO4" s="75"/>
      <c r="BP4" s="75"/>
      <c r="BQ4" s="75" t="s">
        <v>63</v>
      </c>
      <c r="BR4" s="75"/>
      <c r="BS4" s="75"/>
      <c r="BT4" s="75"/>
      <c r="BU4" s="75"/>
      <c r="BV4" s="75"/>
      <c r="BW4" s="75"/>
      <c r="BX4" s="75"/>
      <c r="BY4" s="75"/>
      <c r="BZ4" s="75"/>
      <c r="CA4" s="75"/>
      <c r="CB4" s="75" t="s">
        <v>64</v>
      </c>
      <c r="CC4" s="75"/>
      <c r="CD4" s="75"/>
      <c r="CE4" s="75"/>
      <c r="CF4" s="75"/>
      <c r="CG4" s="75"/>
      <c r="CH4" s="75"/>
      <c r="CI4" s="75"/>
      <c r="CJ4" s="75"/>
      <c r="CK4" s="75"/>
      <c r="CL4" s="75"/>
      <c r="CM4" s="75" t="s">
        <v>65</v>
      </c>
      <c r="CN4" s="75"/>
      <c r="CO4" s="75"/>
      <c r="CP4" s="75"/>
      <c r="CQ4" s="75"/>
      <c r="CR4" s="75"/>
      <c r="CS4" s="75"/>
      <c r="CT4" s="75"/>
      <c r="CU4" s="75"/>
      <c r="CV4" s="75"/>
      <c r="CW4" s="75"/>
      <c r="CX4" s="75" t="s">
        <v>66</v>
      </c>
      <c r="CY4" s="75"/>
      <c r="CZ4" s="75"/>
      <c r="DA4" s="75"/>
      <c r="DB4" s="75"/>
      <c r="DC4" s="75"/>
      <c r="DD4" s="75"/>
      <c r="DE4" s="75"/>
      <c r="DF4" s="75"/>
      <c r="DG4" s="75"/>
      <c r="DH4" s="75"/>
      <c r="DI4" s="75" t="s">
        <v>67</v>
      </c>
      <c r="DJ4" s="75"/>
      <c r="DK4" s="75"/>
      <c r="DL4" s="75"/>
      <c r="DM4" s="75"/>
      <c r="DN4" s="75"/>
      <c r="DO4" s="75"/>
      <c r="DP4" s="75"/>
      <c r="DQ4" s="75"/>
      <c r="DR4" s="75"/>
      <c r="DS4" s="75"/>
      <c r="DT4" s="75" t="s">
        <v>68</v>
      </c>
      <c r="DU4" s="75"/>
      <c r="DV4" s="75"/>
      <c r="DW4" s="75"/>
      <c r="DX4" s="75"/>
      <c r="DY4" s="75"/>
      <c r="DZ4" s="75"/>
      <c r="EA4" s="75"/>
      <c r="EB4" s="75"/>
      <c r="EC4" s="75"/>
      <c r="ED4" s="75"/>
      <c r="EE4" s="75" t="s">
        <v>69</v>
      </c>
      <c r="EF4" s="75"/>
      <c r="EG4" s="75"/>
      <c r="EH4" s="75"/>
      <c r="EI4" s="75"/>
      <c r="EJ4" s="75"/>
      <c r="EK4" s="75"/>
      <c r="EL4" s="75"/>
      <c r="EM4" s="75"/>
      <c r="EN4" s="75"/>
      <c r="EO4" s="75"/>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2018</v>
      </c>
      <c r="C6" s="33">
        <f t="shared" ref="C6:X6" si="3">C7</f>
        <v>204251</v>
      </c>
      <c r="D6" s="33">
        <f t="shared" si="3"/>
        <v>47</v>
      </c>
      <c r="E6" s="33">
        <f t="shared" si="3"/>
        <v>17</v>
      </c>
      <c r="F6" s="33">
        <f t="shared" si="3"/>
        <v>4</v>
      </c>
      <c r="G6" s="33">
        <f t="shared" si="3"/>
        <v>0</v>
      </c>
      <c r="H6" s="33" t="str">
        <f t="shared" si="3"/>
        <v>長野県　木祖村</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65.17</v>
      </c>
      <c r="Q6" s="34">
        <f t="shared" si="3"/>
        <v>94.1</v>
      </c>
      <c r="R6" s="34">
        <f t="shared" si="3"/>
        <v>3236</v>
      </c>
      <c r="S6" s="34">
        <f t="shared" si="3"/>
        <v>2913</v>
      </c>
      <c r="T6" s="34">
        <f t="shared" si="3"/>
        <v>140.5</v>
      </c>
      <c r="U6" s="34">
        <f t="shared" si="3"/>
        <v>20.73</v>
      </c>
      <c r="V6" s="34">
        <f t="shared" si="3"/>
        <v>1875</v>
      </c>
      <c r="W6" s="34">
        <f t="shared" si="3"/>
        <v>0.73</v>
      </c>
      <c r="X6" s="34">
        <f t="shared" si="3"/>
        <v>2568.4899999999998</v>
      </c>
      <c r="Y6" s="35">
        <f>IF(Y7="",NA(),Y7)</f>
        <v>97.28</v>
      </c>
      <c r="Z6" s="35">
        <f t="shared" ref="Z6:AH6" si="4">IF(Z7="",NA(),Z7)</f>
        <v>95.9</v>
      </c>
      <c r="AA6" s="35">
        <f t="shared" si="4"/>
        <v>97.65</v>
      </c>
      <c r="AB6" s="35">
        <f t="shared" si="4"/>
        <v>97.5</v>
      </c>
      <c r="AC6" s="35">
        <f t="shared" si="4"/>
        <v>98.11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67.430000000000007</v>
      </c>
      <c r="BG6" s="35">
        <f t="shared" ref="BG6:BO6" si="7">IF(BG7="",NA(),BG7)</f>
        <v>60.48</v>
      </c>
      <c r="BH6" s="35">
        <f t="shared" si="7"/>
        <v>7.61</v>
      </c>
      <c r="BI6" s="34">
        <f t="shared" si="7"/>
        <v>0</v>
      </c>
      <c r="BJ6" s="34">
        <f t="shared" si="7"/>
        <v>0</v>
      </c>
      <c r="BK6" s="35">
        <f t="shared" si="7"/>
        <v>1671.86</v>
      </c>
      <c r="BL6" s="35">
        <f t="shared" si="7"/>
        <v>1434.89</v>
      </c>
      <c r="BM6" s="35">
        <f t="shared" si="7"/>
        <v>1298.9100000000001</v>
      </c>
      <c r="BN6" s="35">
        <f t="shared" si="7"/>
        <v>1243.71</v>
      </c>
      <c r="BO6" s="35">
        <f t="shared" si="7"/>
        <v>1194.1500000000001</v>
      </c>
      <c r="BP6" s="34" t="str">
        <f>IF(BP7="","",IF(BP7="-","【-】","【"&amp;SUBSTITUTE(TEXT(BP7,"#,##0.00"),"-","△")&amp;"】"))</f>
        <v>【1,209.40】</v>
      </c>
      <c r="BQ6" s="35">
        <f>IF(BQ7="",NA(),BQ7)</f>
        <v>89.72</v>
      </c>
      <c r="BR6" s="35">
        <f t="shared" ref="BR6:BZ6" si="8">IF(BR7="",NA(),BR7)</f>
        <v>82.53</v>
      </c>
      <c r="BS6" s="35">
        <f t="shared" si="8"/>
        <v>86.62</v>
      </c>
      <c r="BT6" s="35">
        <f t="shared" si="8"/>
        <v>67.12</v>
      </c>
      <c r="BU6" s="35">
        <f t="shared" si="8"/>
        <v>94.91</v>
      </c>
      <c r="BV6" s="35">
        <f t="shared" si="8"/>
        <v>50.54</v>
      </c>
      <c r="BW6" s="35">
        <f t="shared" si="8"/>
        <v>66.22</v>
      </c>
      <c r="BX6" s="35">
        <f t="shared" si="8"/>
        <v>69.87</v>
      </c>
      <c r="BY6" s="35">
        <f t="shared" si="8"/>
        <v>74.3</v>
      </c>
      <c r="BZ6" s="35">
        <f t="shared" si="8"/>
        <v>72.260000000000005</v>
      </c>
      <c r="CA6" s="34" t="str">
        <f>IF(CA7="","",IF(CA7="-","【-】","【"&amp;SUBSTITUTE(TEXT(CA7,"#,##0.00"),"-","△")&amp;"】"))</f>
        <v>【74.48】</v>
      </c>
      <c r="CB6" s="35">
        <f>IF(CB7="",NA(),CB7)</f>
        <v>208.62</v>
      </c>
      <c r="CC6" s="35">
        <f t="shared" ref="CC6:CK6" si="9">IF(CC7="",NA(),CC7)</f>
        <v>227.56</v>
      </c>
      <c r="CD6" s="35">
        <f t="shared" si="9"/>
        <v>218.61</v>
      </c>
      <c r="CE6" s="35">
        <f t="shared" si="9"/>
        <v>280.24</v>
      </c>
      <c r="CF6" s="35">
        <f t="shared" si="9"/>
        <v>199.14</v>
      </c>
      <c r="CG6" s="35">
        <f t="shared" si="9"/>
        <v>320.36</v>
      </c>
      <c r="CH6" s="35">
        <f t="shared" si="9"/>
        <v>246.72</v>
      </c>
      <c r="CI6" s="35">
        <f t="shared" si="9"/>
        <v>234.96</v>
      </c>
      <c r="CJ6" s="35">
        <f t="shared" si="9"/>
        <v>221.81</v>
      </c>
      <c r="CK6" s="35">
        <f t="shared" si="9"/>
        <v>230.02</v>
      </c>
      <c r="CL6" s="34" t="str">
        <f>IF(CL7="","",IF(CL7="-","【-】","【"&amp;SUBSTITUTE(TEXT(CL7,"#,##0.00"),"-","△")&amp;"】"))</f>
        <v>【219.46】</v>
      </c>
      <c r="CM6" s="35">
        <f>IF(CM7="",NA(),CM7)</f>
        <v>62.12</v>
      </c>
      <c r="CN6" s="35">
        <f t="shared" ref="CN6:CV6" si="10">IF(CN7="",NA(),CN7)</f>
        <v>62</v>
      </c>
      <c r="CO6" s="35">
        <f t="shared" si="10"/>
        <v>60.24</v>
      </c>
      <c r="CP6" s="35">
        <f t="shared" si="10"/>
        <v>59.76</v>
      </c>
      <c r="CQ6" s="35">
        <f t="shared" si="10"/>
        <v>73.73</v>
      </c>
      <c r="CR6" s="35">
        <f t="shared" si="10"/>
        <v>34.74</v>
      </c>
      <c r="CS6" s="35">
        <f t="shared" si="10"/>
        <v>41.35</v>
      </c>
      <c r="CT6" s="35">
        <f t="shared" si="10"/>
        <v>42.9</v>
      </c>
      <c r="CU6" s="35">
        <f t="shared" si="10"/>
        <v>43.36</v>
      </c>
      <c r="CV6" s="35">
        <f t="shared" si="10"/>
        <v>42.56</v>
      </c>
      <c r="CW6" s="34" t="str">
        <f>IF(CW7="","",IF(CW7="-","【-】","【"&amp;SUBSTITUTE(TEXT(CW7,"#,##0.00"),"-","△")&amp;"】"))</f>
        <v>【42.82】</v>
      </c>
      <c r="CX6" s="35">
        <f>IF(CX7="",NA(),CX7)</f>
        <v>89.11</v>
      </c>
      <c r="CY6" s="35">
        <f t="shared" ref="CY6:DG6" si="11">IF(CY7="",NA(),CY7)</f>
        <v>89.31</v>
      </c>
      <c r="CZ6" s="35">
        <f t="shared" si="11"/>
        <v>89.6</v>
      </c>
      <c r="DA6" s="35">
        <f t="shared" si="11"/>
        <v>89.57</v>
      </c>
      <c r="DB6" s="35">
        <f t="shared" si="11"/>
        <v>86.99</v>
      </c>
      <c r="DC6" s="35">
        <f t="shared" si="11"/>
        <v>70.14</v>
      </c>
      <c r="DD6" s="35">
        <f t="shared" si="11"/>
        <v>82.9</v>
      </c>
      <c r="DE6" s="35">
        <f t="shared" si="11"/>
        <v>83.5</v>
      </c>
      <c r="DF6" s="35">
        <f t="shared" si="11"/>
        <v>83.06</v>
      </c>
      <c r="DG6" s="35">
        <f t="shared" si="11"/>
        <v>83.32</v>
      </c>
      <c r="DH6" s="34" t="str">
        <f>IF(DH7="","",IF(DH7="-","【-】","【"&amp;SUBSTITUTE(TEXT(DH7,"#,##0.00"),"-","△")&amp;"】"))</f>
        <v>【83.36】</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0.08</v>
      </c>
      <c r="EK6" s="35">
        <f t="shared" si="14"/>
        <v>7.0000000000000007E-2</v>
      </c>
      <c r="EL6" s="35">
        <f t="shared" si="14"/>
        <v>0.09</v>
      </c>
      <c r="EM6" s="35">
        <f t="shared" si="14"/>
        <v>0.09</v>
      </c>
      <c r="EN6" s="35">
        <f t="shared" si="14"/>
        <v>0.13</v>
      </c>
      <c r="EO6" s="34" t="str">
        <f>IF(EO7="","",IF(EO7="-","【-】","【"&amp;SUBSTITUTE(TEXT(EO7,"#,##0.00"),"-","△")&amp;"】"))</f>
        <v>【0.12】</v>
      </c>
    </row>
    <row r="7" spans="1:145" s="36" customFormat="1" x14ac:dyDescent="0.15">
      <c r="A7" s="28"/>
      <c r="B7" s="37">
        <v>2018</v>
      </c>
      <c r="C7" s="37">
        <v>204251</v>
      </c>
      <c r="D7" s="37">
        <v>47</v>
      </c>
      <c r="E7" s="37">
        <v>17</v>
      </c>
      <c r="F7" s="37">
        <v>4</v>
      </c>
      <c r="G7" s="37">
        <v>0</v>
      </c>
      <c r="H7" s="37" t="s">
        <v>99</v>
      </c>
      <c r="I7" s="37" t="s">
        <v>100</v>
      </c>
      <c r="J7" s="37" t="s">
        <v>101</v>
      </c>
      <c r="K7" s="37" t="s">
        <v>102</v>
      </c>
      <c r="L7" s="37" t="s">
        <v>103</v>
      </c>
      <c r="M7" s="37" t="s">
        <v>104</v>
      </c>
      <c r="N7" s="38" t="s">
        <v>105</v>
      </c>
      <c r="O7" s="38" t="s">
        <v>106</v>
      </c>
      <c r="P7" s="38">
        <v>65.17</v>
      </c>
      <c r="Q7" s="38">
        <v>94.1</v>
      </c>
      <c r="R7" s="38">
        <v>3236</v>
      </c>
      <c r="S7" s="38">
        <v>2913</v>
      </c>
      <c r="T7" s="38">
        <v>140.5</v>
      </c>
      <c r="U7" s="38">
        <v>20.73</v>
      </c>
      <c r="V7" s="38">
        <v>1875</v>
      </c>
      <c r="W7" s="38">
        <v>0.73</v>
      </c>
      <c r="X7" s="38">
        <v>2568.4899999999998</v>
      </c>
      <c r="Y7" s="38">
        <v>97.28</v>
      </c>
      <c r="Z7" s="38">
        <v>95.9</v>
      </c>
      <c r="AA7" s="38">
        <v>97.65</v>
      </c>
      <c r="AB7" s="38">
        <v>97.5</v>
      </c>
      <c r="AC7" s="38">
        <v>98.11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67.430000000000007</v>
      </c>
      <c r="BG7" s="38">
        <v>60.48</v>
      </c>
      <c r="BH7" s="38">
        <v>7.61</v>
      </c>
      <c r="BI7" s="38">
        <v>0</v>
      </c>
      <c r="BJ7" s="38">
        <v>0</v>
      </c>
      <c r="BK7" s="38">
        <v>1671.86</v>
      </c>
      <c r="BL7" s="38">
        <v>1434.89</v>
      </c>
      <c r="BM7" s="38">
        <v>1298.9100000000001</v>
      </c>
      <c r="BN7" s="38">
        <v>1243.71</v>
      </c>
      <c r="BO7" s="38">
        <v>1194.1500000000001</v>
      </c>
      <c r="BP7" s="38">
        <v>1209.4000000000001</v>
      </c>
      <c r="BQ7" s="38">
        <v>89.72</v>
      </c>
      <c r="BR7" s="38">
        <v>82.53</v>
      </c>
      <c r="BS7" s="38">
        <v>86.62</v>
      </c>
      <c r="BT7" s="38">
        <v>67.12</v>
      </c>
      <c r="BU7" s="38">
        <v>94.91</v>
      </c>
      <c r="BV7" s="38">
        <v>50.54</v>
      </c>
      <c r="BW7" s="38">
        <v>66.22</v>
      </c>
      <c r="BX7" s="38">
        <v>69.87</v>
      </c>
      <c r="BY7" s="38">
        <v>74.3</v>
      </c>
      <c r="BZ7" s="38">
        <v>72.260000000000005</v>
      </c>
      <c r="CA7" s="38">
        <v>74.48</v>
      </c>
      <c r="CB7" s="38">
        <v>208.62</v>
      </c>
      <c r="CC7" s="38">
        <v>227.56</v>
      </c>
      <c r="CD7" s="38">
        <v>218.61</v>
      </c>
      <c r="CE7" s="38">
        <v>280.24</v>
      </c>
      <c r="CF7" s="38">
        <v>199.14</v>
      </c>
      <c r="CG7" s="38">
        <v>320.36</v>
      </c>
      <c r="CH7" s="38">
        <v>246.72</v>
      </c>
      <c r="CI7" s="38">
        <v>234.96</v>
      </c>
      <c r="CJ7" s="38">
        <v>221.81</v>
      </c>
      <c r="CK7" s="38">
        <v>230.02</v>
      </c>
      <c r="CL7" s="38">
        <v>219.46</v>
      </c>
      <c r="CM7" s="38">
        <v>62.12</v>
      </c>
      <c r="CN7" s="38">
        <v>62</v>
      </c>
      <c r="CO7" s="38">
        <v>60.24</v>
      </c>
      <c r="CP7" s="38">
        <v>59.76</v>
      </c>
      <c r="CQ7" s="38">
        <v>73.73</v>
      </c>
      <c r="CR7" s="38">
        <v>34.74</v>
      </c>
      <c r="CS7" s="38">
        <v>41.35</v>
      </c>
      <c r="CT7" s="38">
        <v>42.9</v>
      </c>
      <c r="CU7" s="38">
        <v>43.36</v>
      </c>
      <c r="CV7" s="38">
        <v>42.56</v>
      </c>
      <c r="CW7" s="38">
        <v>42.82</v>
      </c>
      <c r="CX7" s="38">
        <v>89.11</v>
      </c>
      <c r="CY7" s="38">
        <v>89.31</v>
      </c>
      <c r="CZ7" s="38">
        <v>89.6</v>
      </c>
      <c r="DA7" s="38">
        <v>89.57</v>
      </c>
      <c r="DB7" s="38">
        <v>86.99</v>
      </c>
      <c r="DC7" s="38">
        <v>70.14</v>
      </c>
      <c r="DD7" s="38">
        <v>82.9</v>
      </c>
      <c r="DE7" s="38">
        <v>83.5</v>
      </c>
      <c r="DF7" s="38">
        <v>83.06</v>
      </c>
      <c r="DG7" s="38">
        <v>83.32</v>
      </c>
      <c r="DH7" s="38">
        <v>83.36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0.08</v>
      </c>
      <c r="EK7" s="38">
        <v>7.0000000000000007E-2</v>
      </c>
      <c r="EL7" s="38">
        <v>0.09</v>
      </c>
      <c r="EM7" s="38">
        <v>0.09</v>
      </c>
      <c r="EN7" s="38">
        <v>0.13</v>
      </c>
      <c r="EO7" s="38">
        <v>0.12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2019-12-05T05:12:21Z</dcterms:created>
  <dcterms:modified xsi:type="dcterms:W3CDTF">2020-02-20T02:46:51Z</dcterms:modified>
  <cp:category/>
</cp:coreProperties>
</file>