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6　木曽地域振興局\204234 南木曽町\"/>
    </mc:Choice>
  </mc:AlternateContent>
  <workbookProtection workbookAlgorithmName="SHA-512" workbookHashValue="ffs+fHFPiAtPjUJDrBiQGue1t6wrGlHzxvmGqRxFw08kb8TYNrY8Qj2c3QgnYkvhlhXHVdjjpwEk16VxGPiRMw==" workbookSaltValue="E9YDw4J2ImIRODWLV1p4+Q==" workbookSpinCount="100000" lockStructure="1"/>
  <bookViews>
    <workbookView xWindow="810" yWindow="-120" windowWidth="29040" windowHeight="1584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AD10" i="4" s="1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W10" i="4"/>
  <c r="I10" i="4"/>
  <c r="B10" i="4"/>
  <c r="BB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<sst xmlns="http://schemas.openxmlformats.org/spreadsheetml/2006/main" count="239" uniqueCount="114">
  <si>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</si>
  <si>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</si>
  <si>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</si>
  <si>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</si>
  <si>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</si>
  <si>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</si>
  <si>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</si>
  <si>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</si>
  <si>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</si>
  <si>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</si>
  <si>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</si>
  <si>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</si>
  <si>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</si>
  <si>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</si>
  <si>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</si>
  <si>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</si>
  <si>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</si>
  <si>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</si>
  <si>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</si>
  <si>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</si>
  <si>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</si>
  <si>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</si>
  <si>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</si>
  <si>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</si>
  <si>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</si>
  <si>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</si>
  <si>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</si>
  <si>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</si>
  <si>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</si>
  <si>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</si>
  <si>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</si>
  <si>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</si>
  <si>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</si>
  <si>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</si>
  <si>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</si>
  <si>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</si>
  <si>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</si>
  <si>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</si>
  <si>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</si>
  <si>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</si>
  <si>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</si>
  <si>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</si>
  <si>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</si>
  <si>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</si>
  <si>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</si>
  <si>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</si>
  <si>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</si>
  <si>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</si>
  <si>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</si>
  <si>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</si>
  <si>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</si>
  <si>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</si>
  <si>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</si>
  <si>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</si>
  <si>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</si>
  <si>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</si>
  <si>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</si>
  <si>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</si>
  <si>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</si>
  <si>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</si>
  <si>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</si>
  <si>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</si>
  <si>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</si>
  <si>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</si>
  <si>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</si>
  <si>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</si>
  <si>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</si>
  <si>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</si>
  <si>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</si>
  <si>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</si>
  <si>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</si>
  <si>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</si>
  <si>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</si>
  <si>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</si>
  <si>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</si>
  <si>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</si>
  <si>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</si>
  <si>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</si>
  <si>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</si>
  <si>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</si>
  <si>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</si>
  <si>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</si>
  <si>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</si>
  <si>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</si>
  <si>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</si>
  <si>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</si>
  <si>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</si>
  <si>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</si>
  <si>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</si>
  <si>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</si>
  <si>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</si>
  <si>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</si>
  <si>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</si>
  <si>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</si>
  <si>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</si>
  <si>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</si>
  <si>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</si>
  <si>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</si>
  <si>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南木曽町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</si>
  <si>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</si>
  <si>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</si>
  <si>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</si>
  <si>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</si>
  <si>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</si>
  <si>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</si>
  <si>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</si>
  <si>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</si>
  <si>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</si>
  <si>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</si>
  <si>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</si>
  <si>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</si>
  <si>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老朽化により修繕が必要な浄化槽については、適宜維持修繕を行っており、適正な施設管理に努めている。</t>
    <phoneticPr fontId="4"/>
  </si>
  <si>
    <t>　浄化槽市町村整備推進事業等を導入しており、今後も継続して事業を推進していく。しかし、町管理の設置基数の増加に伴い、維持管理費の増加等課題も多く、繰入金に依存している状況である。適切な維持管理を行いながら、適正な料金の設定など経営健全化に努めていく。</t>
    <phoneticPr fontId="4"/>
  </si>
  <si>
    <t>　①収益的収支比率は、100％前後を推移して概ね健全経営であるが、同水準を維持していくために経費節減に努めていく。　　　　　　　　　　　　　　　　　　　　　　　　　　　　
　⑤経費回収率は、類似団体平均値よりも高い水準にあるが100％にはいたっていない。年々低下傾向にあるため、適正な下水道料金の検討が必要である。
　⑥汚水処理原価は、類似団体平均値と同水準にある。接続率の向上と合わせて維持管理費が増加しており、経費節減に向けて維持管理体制等検討していく必要がある。
　⑦施設利用率、⑧水洗化率は100％の水準にある。今後も同水準を維持し水質保全に努めていく。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</si>
</sst>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6-44C3-A7C9-4E43AEC1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6-44C3-A7C9-4E43AEC1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1-47AA-9462-6EF7ED6E0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60.25</c:v>
                </c:pt>
                <c:pt idx="2">
                  <c:v>61.94</c:v>
                </c:pt>
                <c:pt idx="3">
                  <c:v>61.79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1-47AA-9462-6EF7ED6E0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C-4BD8-976D-E8190A288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95.26</c:v>
                </c:pt>
                <c:pt idx="2">
                  <c:v>94.14</c:v>
                </c:pt>
                <c:pt idx="3">
                  <c:v>92.44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C-4BD8-976D-E8190A288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92.33</c:v>
                </c:pt>
                <c:pt idx="1">
                  <c:v>99.54</c:v>
                </c:pt>
                <c:pt idx="2">
                  <c:v>101.11</c:v>
                </c:pt>
                <c:pt idx="3">
                  <c:v>101.78</c:v>
                </c:pt>
                <c:pt idx="4">
                  <c:v>99.95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1-4C72-BAD4-7C620A8D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1-4C72-BAD4-7C620A8D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8-4189-BF0B-A6F79D314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8-4189-BF0B-A6F79D314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8-45F6-83F1-A5921AD28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8-45F6-83F1-A5921AD28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8-449C-9BD0-56C84671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8-449C-9BD0-56C84671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0-4649-91B9-69A74E425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0-4649-91B9-69A74E425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A-424E-B3DE-EE1B08CC4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241.49</c:v>
                </c:pt>
                <c:pt idx="2">
                  <c:v>248.44</c:v>
                </c:pt>
                <c:pt idx="3">
                  <c:v>244.85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A-424E-B3DE-EE1B08CC4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82.64</c:v>
                </c:pt>
                <c:pt idx="1">
                  <c:v>84.08</c:v>
                </c:pt>
                <c:pt idx="2">
                  <c:v>81.86</c:v>
                </c:pt>
                <c:pt idx="3">
                  <c:v>78.52</c:v>
                </c:pt>
                <c:pt idx="4">
                  <c:v>75.040000000000006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5-49D9-8EF3-191E15FB3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65.7</c:v>
                </c:pt>
                <c:pt idx="2">
                  <c:v>66.73</c:v>
                </c:pt>
                <c:pt idx="3">
                  <c:v>64.78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9D9-8EF3-191E15FB3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225.28</c:v>
                </c:pt>
                <c:pt idx="1">
                  <c:v>225.68</c:v>
                </c:pt>
                <c:pt idx="2">
                  <c:v>230.15</c:v>
                </c:pt>
                <c:pt idx="3">
                  <c:v>239.93</c:v>
                </c:pt>
                <c:pt idx="4">
                  <c:v>271.37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8-4D85-853D-16C996F2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247.94</c:v>
                </c:pt>
                <c:pt idx="2">
                  <c:v>241.29</c:v>
                </c:pt>
                <c:pt idx="3">
                  <c:v>250.21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8-4D85-853D-16C996F2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長野県　南木曽町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4138</v>
      </c>
      <c r="AM8" s="50"/>
      <c r="AN8" s="50"/>
      <c r="AO8" s="50"/>
      <c r="AP8" s="50"/>
      <c r="AQ8" s="50"/>
      <c r="AR8" s="50"/>
      <c r="AS8" s="50"/>
      <c r="AT8" s="45">
        <f>データ!T6</f>
        <v>215.93</v>
      </c>
      <c r="AU8" s="45"/>
      <c r="AV8" s="45"/>
      <c r="AW8" s="45"/>
      <c r="AX8" s="45"/>
      <c r="AY8" s="45"/>
      <c r="AZ8" s="45"/>
      <c r="BA8" s="45"/>
      <c r="BB8" s="45">
        <f>データ!U6</f>
        <v>19.16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43.44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3501</v>
      </c>
      <c r="AE10" s="50"/>
      <c r="AF10" s="50"/>
      <c r="AG10" s="50"/>
      <c r="AH10" s="50"/>
      <c r="AI10" s="50"/>
      <c r="AJ10" s="50"/>
      <c r="AK10" s="2"/>
      <c r="AL10" s="50">
        <f>データ!V6</f>
        <v>1786</v>
      </c>
      <c r="AM10" s="50"/>
      <c r="AN10" s="50"/>
      <c r="AO10" s="50"/>
      <c r="AP10" s="50"/>
      <c r="AQ10" s="50"/>
      <c r="AR10" s="50"/>
      <c r="AS10" s="50"/>
      <c r="AT10" s="45">
        <f>データ!W6</f>
        <v>3.54</v>
      </c>
      <c r="AU10" s="45"/>
      <c r="AV10" s="45"/>
      <c r="AW10" s="45"/>
      <c r="AX10" s="45"/>
      <c r="AY10" s="45"/>
      <c r="AZ10" s="45"/>
      <c r="BA10" s="45"/>
      <c r="BB10" s="45">
        <f>データ!X6</f>
        <v>504.52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113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x3et6FASCu2pUX8gyUJQsGgbsKmbsVQaNVWFTsD9C4q41TGAjqgrPvB6EaCgGmJzTC2qubezF4cAIV5BlbvHVg==" saltValue="KqtmmGnnkZbO6aLrnKusr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204234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長野県　南木曽町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43.44</v>
      </c>
      <c r="Q6" s="34">
        <f t="shared" si="3"/>
        <v>100</v>
      </c>
      <c r="R6" s="34">
        <f t="shared" si="3"/>
        <v>3501</v>
      </c>
      <c r="S6" s="34">
        <f t="shared" si="3"/>
        <v>4138</v>
      </c>
      <c r="T6" s="34">
        <f t="shared" si="3"/>
        <v>215.93</v>
      </c>
      <c r="U6" s="34">
        <f t="shared" si="3"/>
        <v>19.16</v>
      </c>
      <c r="V6" s="34">
        <f t="shared" si="3"/>
        <v>1786</v>
      </c>
      <c r="W6" s="34">
        <f t="shared" si="3"/>
        <v>3.54</v>
      </c>
      <c r="X6" s="34">
        <f t="shared" si="3"/>
        <v>504.52</v>
      </c>
      <c r="Y6" s="35">
        <f>IF(Y7="",NA(),Y7)</f>
        <v>92.33</v>
      </c>
      <c r="Z6" s="35">
        <f t="shared" ref="Z6:AH6" si="4">IF(Z7="",NA(),Z7)</f>
        <v>99.54</v>
      </c>
      <c r="AA6" s="35">
        <f t="shared" si="4"/>
        <v>101.11</v>
      </c>
      <c r="AB6" s="35">
        <f t="shared" si="4"/>
        <v>101.78</v>
      </c>
      <c r="AC6" s="35">
        <f t="shared" si="4"/>
        <v>99.95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416.91</v>
      </c>
      <c r="BL6" s="35">
        <f t="shared" si="7"/>
        <v>241.49</v>
      </c>
      <c r="BM6" s="35">
        <f t="shared" si="7"/>
        <v>248.44</v>
      </c>
      <c r="BN6" s="35">
        <f t="shared" si="7"/>
        <v>244.85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82.64</v>
      </c>
      <c r="BR6" s="35">
        <f t="shared" ref="BR6:BZ6" si="8">IF(BR7="",NA(),BR7)</f>
        <v>84.08</v>
      </c>
      <c r="BS6" s="35">
        <f t="shared" si="8"/>
        <v>81.86</v>
      </c>
      <c r="BT6" s="35">
        <f t="shared" si="8"/>
        <v>78.52</v>
      </c>
      <c r="BU6" s="35">
        <f t="shared" si="8"/>
        <v>75.040000000000006</v>
      </c>
      <c r="BV6" s="35">
        <f t="shared" si="8"/>
        <v>57.93</v>
      </c>
      <c r="BW6" s="35">
        <f t="shared" si="8"/>
        <v>65.7</v>
      </c>
      <c r="BX6" s="35">
        <f t="shared" si="8"/>
        <v>66.73</v>
      </c>
      <c r="BY6" s="35">
        <f t="shared" si="8"/>
        <v>64.78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225.28</v>
      </c>
      <c r="CC6" s="35">
        <f t="shared" ref="CC6:CK6" si="9">IF(CC7="",NA(),CC7)</f>
        <v>225.68</v>
      </c>
      <c r="CD6" s="35">
        <f t="shared" si="9"/>
        <v>230.15</v>
      </c>
      <c r="CE6" s="35">
        <f t="shared" si="9"/>
        <v>239.93</v>
      </c>
      <c r="CF6" s="35">
        <f t="shared" si="9"/>
        <v>271.37</v>
      </c>
      <c r="CG6" s="35">
        <f t="shared" si="9"/>
        <v>276.93</v>
      </c>
      <c r="CH6" s="35">
        <f t="shared" si="9"/>
        <v>247.94</v>
      </c>
      <c r="CI6" s="35">
        <f t="shared" si="9"/>
        <v>241.29</v>
      </c>
      <c r="CJ6" s="35">
        <f t="shared" si="9"/>
        <v>250.21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59.08</v>
      </c>
      <c r="CS6" s="35">
        <f t="shared" si="10"/>
        <v>60.25</v>
      </c>
      <c r="CT6" s="35">
        <f t="shared" si="10"/>
        <v>61.94</v>
      </c>
      <c r="CU6" s="35">
        <f t="shared" si="10"/>
        <v>61.79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95.26</v>
      </c>
      <c r="DE6" s="35">
        <f t="shared" si="11"/>
        <v>94.14</v>
      </c>
      <c r="DF6" s="35">
        <f t="shared" si="11"/>
        <v>92.44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204234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43.44</v>
      </c>
      <c r="Q7" s="38">
        <v>100</v>
      </c>
      <c r="R7" s="38">
        <v>3501</v>
      </c>
      <c r="S7" s="38">
        <v>4138</v>
      </c>
      <c r="T7" s="38">
        <v>215.93</v>
      </c>
      <c r="U7" s="38">
        <v>19.16</v>
      </c>
      <c r="V7" s="38">
        <v>1786</v>
      </c>
      <c r="W7" s="38">
        <v>3.54</v>
      </c>
      <c r="X7" s="38">
        <v>504.52</v>
      </c>
      <c r="Y7" s="38">
        <v>92.33</v>
      </c>
      <c r="Z7" s="38">
        <v>99.54</v>
      </c>
      <c r="AA7" s="38">
        <v>101.11</v>
      </c>
      <c r="AB7" s="38">
        <v>101.78</v>
      </c>
      <c r="AC7" s="38">
        <v>99.95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416.91</v>
      </c>
      <c r="BL7" s="38">
        <v>241.49</v>
      </c>
      <c r="BM7" s="38">
        <v>248.44</v>
      </c>
      <c r="BN7" s="38">
        <v>244.85</v>
      </c>
      <c r="BO7" s="38">
        <v>296.89</v>
      </c>
      <c r="BP7" s="38">
        <v>325.02</v>
      </c>
      <c r="BQ7" s="38">
        <v>82.64</v>
      </c>
      <c r="BR7" s="38">
        <v>84.08</v>
      </c>
      <c r="BS7" s="38">
        <v>81.86</v>
      </c>
      <c r="BT7" s="38">
        <v>78.52</v>
      </c>
      <c r="BU7" s="38">
        <v>75.040000000000006</v>
      </c>
      <c r="BV7" s="38">
        <v>57.93</v>
      </c>
      <c r="BW7" s="38">
        <v>65.7</v>
      </c>
      <c r="BX7" s="38">
        <v>66.73</v>
      </c>
      <c r="BY7" s="38">
        <v>64.78</v>
      </c>
      <c r="BZ7" s="38">
        <v>63.06</v>
      </c>
      <c r="CA7" s="38">
        <v>60.61</v>
      </c>
      <c r="CB7" s="38">
        <v>225.28</v>
      </c>
      <c r="CC7" s="38">
        <v>225.68</v>
      </c>
      <c r="CD7" s="38">
        <v>230.15</v>
      </c>
      <c r="CE7" s="38">
        <v>239.93</v>
      </c>
      <c r="CF7" s="38">
        <v>271.37</v>
      </c>
      <c r="CG7" s="38">
        <v>276.93</v>
      </c>
      <c r="CH7" s="38">
        <v>247.94</v>
      </c>
      <c r="CI7" s="38">
        <v>241.29</v>
      </c>
      <c r="CJ7" s="38">
        <v>250.21</v>
      </c>
      <c r="CK7" s="38">
        <v>264.77</v>
      </c>
      <c r="CL7" s="38">
        <v>270.94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59.08</v>
      </c>
      <c r="CS7" s="38">
        <v>60.25</v>
      </c>
      <c r="CT7" s="38">
        <v>61.94</v>
      </c>
      <c r="CU7" s="38">
        <v>61.79</v>
      </c>
      <c r="CV7" s="38">
        <v>59.94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95.26</v>
      </c>
      <c r="DE7" s="38">
        <v>94.14</v>
      </c>
      <c r="DF7" s="38">
        <v>92.44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2020-01-23T00:00:51Z</cp:lastPrinted>
  <dcterms:created xsi:type="dcterms:W3CDTF">2019-12-05T05:29:17Z</dcterms:created>
  <dcterms:modified xsi:type="dcterms:W3CDTF">2020-02-20T02:46:40Z</dcterms:modified>
  <cp:category/>
</cp:coreProperties>
</file>