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153 喬木村\"/>
    </mc:Choice>
  </mc:AlternateContent>
  <workbookProtection workbookAlgorithmName="SHA-512" workbookHashValue="FmhzhvQae/fcu2JzolhdAr+QgQHx/uma66evfYIG69scfPJNHZmwB/NNtabmV/YIJVeMoSf2Soz0u2k0NkASNw==" workbookSaltValue="qe8LZ96TLgsP1q3WiIyyOg==" workbookSpinCount="100000" lockStructure="1"/>
  <bookViews>
    <workbookView xWindow="1860" yWindow="0" windowWidth="19200" windowHeight="126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<sst xmlns="http://schemas.openxmlformats.org/spreadsheetml/2006/main" count="228" uniqueCount="114">
  <si>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</si>
  <si>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</si>
  <si>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</si>
  <si>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</si>
  <si>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</si>
  <si>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</si>
  <si>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</si>
  <si>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</si>
  <si>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</si>
  <si>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</si>
  <si>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</si>
  <si>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</si>
  <si>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</si>
  <si>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</si>
  <si>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</si>
  <si>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</si>
  <si>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</si>
  <si>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</si>
  <si>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</si>
  <si>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</si>
  <si>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</si>
  <si>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</si>
  <si>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</si>
  <si>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</si>
  <si>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</si>
  <si>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</si>
  <si>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</si>
  <si>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</si>
  <si>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</si>
  <si>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</si>
  <si>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</si>
  <si>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</si>
  <si>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</si>
  <si>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</si>
  <si>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</si>
  <si>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</si>
  <si>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</si>
  <si>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</si>
  <si>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</si>
  <si>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</si>
  <si>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</si>
  <si>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</si>
  <si>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</si>
  <si>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</si>
  <si>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</si>
  <si>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</si>
  <si>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</si>
  <si>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</si>
  <si>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</si>
  <si>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</si>
  <si>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</si>
  <si>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</si>
  <si>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</si>
  <si>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</si>
  <si>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</si>
  <si>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</si>
  <si>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</si>
  <si>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</si>
  <si>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</si>
  <si>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</si>
  <si>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</si>
  <si>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</si>
  <si>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</si>
  <si>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</si>
  <si>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</si>
  <si>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</si>
  <si>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</si>
  <si>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</si>
  <si>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</si>
  <si>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</si>
  <si>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</si>
  <si>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</si>
  <si>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</si>
  <si>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</si>
  <si>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</si>
  <si>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</si>
  <si>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</si>
  <si>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</si>
  <si>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</si>
  <si>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</si>
  <si>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</si>
  <si>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</si>
  <si>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</si>
  <si>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</si>
  <si>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</si>
  <si>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</si>
  <si>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</si>
  <si>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</si>
  <si>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</si>
  <si>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</si>
  <si>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</si>
  <si>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</si>
  <si>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</si>
  <si>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</si>
  <si>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</si>
  <si>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</si>
  <si>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</si>
  <si>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</si>
  <si>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喬木村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</si>
  <si>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</si>
  <si>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</si>
  <si>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</si>
  <si>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</si>
  <si>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</si>
  <si>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</si>
  <si>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</si>
  <si>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</si>
  <si>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</si>
  <si>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</si>
  <si>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</si>
  <si>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</si>
  <si>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①処理場　　　　　　　　　　　　　　　　　　　　　　　　　伊久間浄化ｾﾝﾀｰ　(H6.11月供用開始）　　　　　　　　　　　　　富田浄化ｾﾝﾀｰ　　(H7.11月供用開始）　　　　　　　　　　　　　・建築物：設置後25年経過【耐用年数33年】　　　　　　　　　　　　　　　　　　・機　械：設置後25年経過【耐用年数20年】　　　　　　　　　　　　　　　　　　　　　　　・電気設備：設置後25経過【耐用年数20年】　　　　　　　　　　　　　　　　　　　　　　　　　　　　　　　　　②管　路：設置後25年経過【耐用年数40年】　　　　　　　　　　③ﾏﾝﾎｰﾙﾎﾟﾝﾌﾟ：設置後24年経過【耐用年数25年】　　　　　　　　　　　①の処理場関連では機械、電器設備は耐用年数を迎えており最適化構想に従い更新を図る。②・③については管渠調査の結果を踏まえ早期改修の必要性を判断し計画的に更新を図る。</t>
    <phoneticPr fontId="4"/>
  </si>
  <si>
    <t>本村の農集排事業については村内２地区で取り組むなど、農業集落排水区域の拡大を行い汚水処理事業の適性化を図ってきた。　今後は将来的な汚水処理事業の適性化を図るため既に整備が進められている農業集落排水事業と公共下水道の統合検討により効率的な汚水処理を行っていく。又企業会計移行を進め経営状況を把握しながら計画的な施設の更新を図る。また、ﾏﾝﾎｰﾙ蓋などからの雨水などの浸入により不明水が増加傾向にある、今後は処理費用抑制のため不明水対策を計画的に図りたい。人口減少等に伴う減収分を賄えるよう料金改定も視野に入れた検討を図る必要がある。</t>
    <rPh sb="226" eb="228">
      <t>ジンコウ</t>
    </rPh>
    <rPh sb="228" eb="230">
      <t>ゲンショウ</t>
    </rPh>
    <rPh sb="230" eb="231">
      <t>トウ</t>
    </rPh>
    <rPh sb="232" eb="233">
      <t>トモナ</t>
    </rPh>
    <rPh sb="234" eb="236">
      <t>ゲンシュウ</t>
    </rPh>
    <rPh sb="236" eb="237">
      <t>ブン</t>
    </rPh>
    <rPh sb="238" eb="239">
      <t>マカナ</t>
    </rPh>
    <phoneticPr fontId="4"/>
  </si>
  <si>
    <t>①【収益的収支比率】=総収益/（総費用＋償還金）　　　　　　　　　　　　　　　　　　　　・打切決算のため100％を上回った。　　　　　　　　　　　　　　　　　　　　　　　　　　　　　　　　　⑤【経費回収率】使用料/汚水処理費　　　　　　　　　　　　　　　　・打切決算であったが類似団体に比べ高い水準の100％を超えており維持管理は料金収入で賄えている状況にある。　　　　　　　　　　　　　　　　　　　　　人口減少に伴う料金収入の減が見込まれるため経費回収率の悪化が懸念される。　　　　　　　　　　　　　　　　　⑥【汚水処理原価】汚水処理費/年間有収水量　　　　　　　　　　　　　　・打切決算であったが類似団体より低い水準にあるが修繕費の増加により上昇向にある。　　　　　　　　　　　　　　　　　　　　　　　　　　　　　　　　　　⑦【施設利用率】施設の利用状況、適正規模を示す　　　　　　　　　　　　　　　　　　　　　・類似団単体より高い水準にあり62.4％にあり増加傾向にあるが有収率は低下しており、不明水の対策が必要。　　　　　　　　　　　　　　　　　　　　　　　　　⑧【水洗化率】　　　　　　　　　　　　　　　　　　　　　　　・類似団体に比べ高い98％を超え横ばい状況にある。　　今後は人口減少に伴う使用量の減を農集等の接続による増加を図りたい。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</si>
</sst>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97-43C2-94AD-2176723E8F6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C797-43C2-94AD-2176723E8F6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55.89</c:v>
                </c:pt>
                <c:pt idx="1">
                  <c:v>57.59</c:v>
                </c:pt>
                <c:pt idx="2">
                  <c:v>59.43</c:v>
                </c:pt>
                <c:pt idx="3">
                  <c:v>59.86</c:v>
                </c:pt>
                <c:pt idx="4">
                  <c:v>62.41</c:v>
                </c:pt>
              </c:numCache>
            </c:numRef>
          </c:val>
          <c:extLst>
            <c:ext xmlns:c16="http://schemas.microsoft.com/office/drawing/2014/chart" uri="{C3380CC4-5D6E-409C-BE32-E72D297353CC}">
              <c16:uniqueId val="{00000000-B62A-4A33-9AD7-134157C9F3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B62A-4A33-9AD7-134157C9F3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97.59</c:v>
                </c:pt>
                <c:pt idx="1">
                  <c:v>97.94</c:v>
                </c:pt>
                <c:pt idx="2">
                  <c:v>98.11</c:v>
                </c:pt>
                <c:pt idx="3">
                  <c:v>98.28</c:v>
                </c:pt>
                <c:pt idx="4">
                  <c:v>98.19</c:v>
                </c:pt>
              </c:numCache>
            </c:numRef>
          </c:val>
          <c:extLst>
            <c:ext xmlns:c16="http://schemas.microsoft.com/office/drawing/2014/chart" uri="{C3380CC4-5D6E-409C-BE32-E72D297353CC}">
              <c16:uniqueId val="{00000000-924C-4D9A-B21A-47F6BE36607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24C-4D9A-B21A-47F6BE36607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98.3</c:v>
                </c:pt>
                <c:pt idx="1">
                  <c:v>103.59</c:v>
                </c:pt>
                <c:pt idx="2">
                  <c:v>104.46</c:v>
                </c:pt>
                <c:pt idx="3">
                  <c:v>99.22</c:v>
                </c:pt>
                <c:pt idx="4">
                  <c:v>124.32</c:v>
                </c:pt>
              </c:numCache>
            </c:numRef>
          </c:val>
          <c:extLst>
            <c:ext xmlns:c16="http://schemas.microsoft.com/office/drawing/2014/chart" uri="{C3380CC4-5D6E-409C-BE32-E72D297353CC}">
              <c16:uniqueId val="{00000000-E7DE-4F5B-B413-98E4C49716B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DE-4F5B-B413-98E4C49716B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CC-4A1C-8F26-C0D4D99968D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CC-4A1C-8F26-C0D4D99968D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DE-4575-A2AD-4D4AEC0BDF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DE-4575-A2AD-4D4AEC0BDF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B4-40FF-B666-CDDBCC4BE2B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B4-40FF-B666-CDDBCC4BE2B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55-4335-B9E8-0B1AA631D86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55-4335-B9E8-0B1AA631D86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BA-4F27-BC84-A5F7B3A54BE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98BA-4F27-BC84-A5F7B3A54BE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84.05</c:v>
                </c:pt>
                <c:pt idx="1">
                  <c:v>114.15</c:v>
                </c:pt>
                <c:pt idx="2">
                  <c:v>117.21</c:v>
                </c:pt>
                <c:pt idx="3">
                  <c:v>101.82</c:v>
                </c:pt>
                <c:pt idx="4">
                  <c:v>237.67</c:v>
                </c:pt>
              </c:numCache>
            </c:numRef>
          </c:val>
          <c:extLst>
            <c:ext xmlns:c16="http://schemas.microsoft.com/office/drawing/2014/chart" uri="{C3380CC4-5D6E-409C-BE32-E72D297353CC}">
              <c16:uniqueId val="{00000000-A39B-4C6C-A839-663DAF70938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A39B-4C6C-A839-663DAF70938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229.06</c:v>
                </c:pt>
                <c:pt idx="1">
                  <c:v>171.49</c:v>
                </c:pt>
                <c:pt idx="2">
                  <c:v>166.63</c:v>
                </c:pt>
                <c:pt idx="3">
                  <c:v>192.16</c:v>
                </c:pt>
                <c:pt idx="4">
                  <c:v>82.26</c:v>
                </c:pt>
              </c:numCache>
            </c:numRef>
          </c:val>
          <c:extLst>
            <c:ext xmlns:c16="http://schemas.microsoft.com/office/drawing/2014/chart" uri="{C3380CC4-5D6E-409C-BE32-E72D297353CC}">
              <c16:uniqueId val="{00000000-648F-4CE2-9F2E-BB15EA26B2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648F-4CE2-9F2E-BB15EA26B2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喬木村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6393</v>
      </c>
      <c r="AM8" s="50"/>
      <c r="AN8" s="50"/>
      <c r="AO8" s="50"/>
      <c r="AP8" s="50"/>
      <c r="AQ8" s="50"/>
      <c r="AR8" s="50"/>
      <c r="AS8" s="50"/>
      <c r="AT8" s="45">
        <f>データ!T6</f>
        <v>66.61</v>
      </c>
      <c r="AU8" s="45"/>
      <c r="AV8" s="45"/>
      <c r="AW8" s="45"/>
      <c r="AX8" s="45"/>
      <c r="AY8" s="45"/>
      <c r="AZ8" s="45"/>
      <c r="BA8" s="45"/>
      <c r="BB8" s="45">
        <f>データ!U6</f>
        <v>95.98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24.27</v>
      </c>
      <c r="Q10" s="45"/>
      <c r="R10" s="45"/>
      <c r="S10" s="45"/>
      <c r="T10" s="45"/>
      <c r="U10" s="45"/>
      <c r="V10" s="45"/>
      <c r="W10" s="45">
        <f>データ!Q6</f>
        <v>75.27</v>
      </c>
      <c r="X10" s="45"/>
      <c r="Y10" s="45"/>
      <c r="Z10" s="45"/>
      <c r="AA10" s="45"/>
      <c r="AB10" s="45"/>
      <c r="AC10" s="45"/>
      <c r="AD10" s="50">
        <f>データ!R6</f>
        <v>3553</v>
      </c>
      <c r="AE10" s="50"/>
      <c r="AF10" s="50"/>
      <c r="AG10" s="50"/>
      <c r="AH10" s="50"/>
      <c r="AI10" s="50"/>
      <c r="AJ10" s="50"/>
      <c r="AK10" s="2"/>
      <c r="AL10" s="50">
        <f>データ!V6</f>
        <v>1546</v>
      </c>
      <c r="AM10" s="50"/>
      <c r="AN10" s="50"/>
      <c r="AO10" s="50"/>
      <c r="AP10" s="50"/>
      <c r="AQ10" s="50"/>
      <c r="AR10" s="50"/>
      <c r="AS10" s="50"/>
      <c r="AT10" s="45">
        <f>データ!W6</f>
        <v>0.44</v>
      </c>
      <c r="AU10" s="45"/>
      <c r="AV10" s="45"/>
      <c r="AW10" s="45"/>
      <c r="AX10" s="45"/>
      <c r="AY10" s="45"/>
      <c r="AZ10" s="45"/>
      <c r="BA10" s="45"/>
      <c r="BB10" s="45">
        <f>データ!X6</f>
        <v>3513.64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113</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Z+EBKmejYuvaIFeF5Bg9h6Ar1OMSz0mbYVWyJK6sFXblnCSwP5JizHXXBgNWkq3t15sqQDVG+HgNdx6Br7VU6w==" saltValue="n3v6Y4Q0Fgl8mV/iSutd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204153</v>
      </c>
      <c r="D6" s="33">
        <f t="shared" si="3"/>
        <v>47</v>
      </c>
      <c r="E6" s="33">
        <f t="shared" si="3"/>
        <v>17</v>
      </c>
      <c r="F6" s="33">
        <f t="shared" si="3"/>
        <v>5</v>
      </c>
      <c r="G6" s="33">
        <f t="shared" si="3"/>
        <v>0</v>
      </c>
      <c r="H6" s="33" t="str">
        <f t="shared" si="3"/>
        <v>長野県　喬木村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24.27</v>
      </c>
      <c r="Q6" s="34">
        <f t="shared" si="3"/>
        <v>75.27</v>
      </c>
      <c r="R6" s="34">
        <f t="shared" si="3"/>
        <v>3553</v>
      </c>
      <c r="S6" s="34">
        <f t="shared" si="3"/>
        <v>6393</v>
      </c>
      <c r="T6" s="34">
        <f t="shared" si="3"/>
        <v>66.61</v>
      </c>
      <c r="U6" s="34">
        <f t="shared" si="3"/>
        <v>95.98</v>
      </c>
      <c r="V6" s="34">
        <f t="shared" si="3"/>
        <v>1546</v>
      </c>
      <c r="W6" s="34">
        <f t="shared" si="3"/>
        <v>0.44</v>
      </c>
      <c r="X6" s="34">
        <f t="shared" si="3"/>
        <v>3513.64</v>
      </c>
      <c r="Y6" s="35">
        <f>IF(Y7="",NA(),Y7)</f>
        <v>98.3</v>
      </c>
      <c r="Z6" s="35">
        <f t="shared" ref="Z6:AH6" si="4">IF(Z7="",NA(),Z7)</f>
        <v>103.59</v>
      </c>
      <c r="AA6" s="35">
        <f t="shared" si="4"/>
        <v>104.46</v>
      </c>
      <c r="AB6" s="35">
        <f t="shared" si="4"/>
        <v>99.22</v>
      </c>
      <c r="AC6" s="35">
        <f t="shared" si="4"/>
        <v>124.32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84.05</v>
      </c>
      <c r="BR6" s="35">
        <f t="shared" ref="BR6:BZ6" si="8">IF(BR7="",NA(),BR7)</f>
        <v>114.15</v>
      </c>
      <c r="BS6" s="35">
        <f t="shared" si="8"/>
        <v>117.21</v>
      </c>
      <c r="BT6" s="35">
        <f t="shared" si="8"/>
        <v>101.82</v>
      </c>
      <c r="BU6" s="35">
        <f t="shared" si="8"/>
        <v>237.67</v>
      </c>
      <c r="BV6" s="35">
        <f t="shared" si="8"/>
        <v>50.82</v>
      </c>
      <c r="BW6" s="35">
        <f t="shared" si="8"/>
        <v>52.19</v>
      </c>
      <c r="BX6" s="35">
        <f t="shared" si="8"/>
        <v>55.32</v>
      </c>
      <c r="BY6" s="35">
        <f t="shared" si="8"/>
        <v>59.8</v>
      </c>
      <c r="BZ6" s="35">
        <f t="shared" si="8"/>
        <v>57.77</v>
      </c>
      <c r="CA6" s="34" t="str">
        <f>IF(CA7="","",IF(CA7="-","【-】","【"&amp;SUBSTITUTE(TEXT(CA7,"#,##0.00"),"-","△")&amp;"】"))</f>
        <v>【59.51】</v>
      </c>
      <c r="CB6" s="35">
        <f>IF(CB7="",NA(),CB7)</f>
        <v>229.06</v>
      </c>
      <c r="CC6" s="35">
        <f t="shared" ref="CC6:CK6" si="9">IF(CC7="",NA(),CC7)</f>
        <v>171.49</v>
      </c>
      <c r="CD6" s="35">
        <f t="shared" si="9"/>
        <v>166.63</v>
      </c>
      <c r="CE6" s="35">
        <f t="shared" si="9"/>
        <v>192.16</v>
      </c>
      <c r="CF6" s="35">
        <f t="shared" si="9"/>
        <v>82.26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55.89</v>
      </c>
      <c r="CN6" s="35">
        <f t="shared" ref="CN6:CV6" si="10">IF(CN7="",NA(),CN7)</f>
        <v>57.59</v>
      </c>
      <c r="CO6" s="35">
        <f t="shared" si="10"/>
        <v>59.43</v>
      </c>
      <c r="CP6" s="35">
        <f t="shared" si="10"/>
        <v>59.86</v>
      </c>
      <c r="CQ6" s="35">
        <f t="shared" si="10"/>
        <v>62.41</v>
      </c>
      <c r="CR6" s="35">
        <f t="shared" si="10"/>
        <v>53.24</v>
      </c>
      <c r="CS6" s="35">
        <f t="shared" si="10"/>
        <v>52.31</v>
      </c>
      <c r="CT6" s="35">
        <f t="shared" si="10"/>
        <v>60.65</v>
      </c>
      <c r="CU6" s="35">
        <f t="shared" si="10"/>
        <v>51.75</v>
      </c>
      <c r="CV6" s="35">
        <f t="shared" si="10"/>
        <v>50.68</v>
      </c>
      <c r="CW6" s="34" t="str">
        <f>IF(CW7="","",IF(CW7="-","【-】","【"&amp;SUBSTITUTE(TEXT(CW7,"#,##0.00"),"-","△")&amp;"】"))</f>
        <v>【52.23】</v>
      </c>
      <c r="CX6" s="35">
        <f>IF(CX7="",NA(),CX7)</f>
        <v>97.59</v>
      </c>
      <c r="CY6" s="35">
        <f t="shared" ref="CY6:DG6" si="11">IF(CY7="",NA(),CY7)</f>
        <v>97.94</v>
      </c>
      <c r="CZ6" s="35">
        <f t="shared" si="11"/>
        <v>98.11</v>
      </c>
      <c r="DA6" s="35">
        <f t="shared" si="11"/>
        <v>98.28</v>
      </c>
      <c r="DB6" s="35">
        <f t="shared" si="11"/>
        <v>98.19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204153</v>
      </c>
      <c r="D7" s="37">
        <v>47</v>
      </c>
      <c r="E7" s="37">
        <v>17</v>
      </c>
      <c r="F7" s="37">
        <v>5</v>
      </c>
      <c r="G7" s="37">
        <v>0</v>
      </c>
      <c r="H7" s="37" t="s">
        <v>98</v>
      </c>
      <c r="I7" s="37" t="s">
        <v>99</v>
      </c>
      <c r="J7" s="37" t="s">
        <v>100</v>
      </c>
      <c r="K7" s="37" t="s">
        <v>101</v>
      </c>
      <c r="L7" s="37" t="s">
        <v>102</v>
      </c>
      <c r="M7" s="37" t="s">
        <v>103</v>
      </c>
      <c r="N7" s="38" t="s">
        <v>104</v>
      </c>
      <c r="O7" s="38" t="s">
        <v>105</v>
      </c>
      <c r="P7" s="38">
        <v>24.27</v>
      </c>
      <c r="Q7" s="38">
        <v>75.27</v>
      </c>
      <c r="R7" s="38">
        <v>3553</v>
      </c>
      <c r="S7" s="38">
        <v>6393</v>
      </c>
      <c r="T7" s="38">
        <v>66.61</v>
      </c>
      <c r="U7" s="38">
        <v>95.98</v>
      </c>
      <c r="V7" s="38">
        <v>1546</v>
      </c>
      <c r="W7" s="38">
        <v>0.44</v>
      </c>
      <c r="X7" s="38">
        <v>3513.64</v>
      </c>
      <c r="Y7" s="38">
        <v>98.3</v>
      </c>
      <c r="Z7" s="38">
        <v>103.59</v>
      </c>
      <c r="AA7" s="38">
        <v>104.46</v>
      </c>
      <c r="AB7" s="38">
        <v>99.22</v>
      </c>
      <c r="AC7" s="38">
        <v>124.32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84.05</v>
      </c>
      <c r="BR7" s="38">
        <v>114.15</v>
      </c>
      <c r="BS7" s="38">
        <v>117.21</v>
      </c>
      <c r="BT7" s="38">
        <v>101.82</v>
      </c>
      <c r="BU7" s="38">
        <v>237.67</v>
      </c>
      <c r="BV7" s="38">
        <v>50.82</v>
      </c>
      <c r="BW7" s="38">
        <v>52.19</v>
      </c>
      <c r="BX7" s="38">
        <v>55.32</v>
      </c>
      <c r="BY7" s="38">
        <v>59.8</v>
      </c>
      <c r="BZ7" s="38">
        <v>57.77</v>
      </c>
      <c r="CA7" s="38">
        <v>59.51</v>
      </c>
      <c r="CB7" s="38">
        <v>229.06</v>
      </c>
      <c r="CC7" s="38">
        <v>171.49</v>
      </c>
      <c r="CD7" s="38">
        <v>166.63</v>
      </c>
      <c r="CE7" s="38">
        <v>192.16</v>
      </c>
      <c r="CF7" s="38">
        <v>82.26</v>
      </c>
      <c r="CG7" s="38">
        <v>300.52</v>
      </c>
      <c r="CH7" s="38">
        <v>296.14</v>
      </c>
      <c r="CI7" s="38">
        <v>283.17</v>
      </c>
      <c r="CJ7" s="38">
        <v>263.76</v>
      </c>
      <c r="CK7" s="38">
        <v>274.35000000000002</v>
      </c>
      <c r="CL7" s="38">
        <v>261.45999999999998</v>
      </c>
      <c r="CM7" s="38">
        <v>55.89</v>
      </c>
      <c r="CN7" s="38">
        <v>57.59</v>
      </c>
      <c r="CO7" s="38">
        <v>59.43</v>
      </c>
      <c r="CP7" s="38">
        <v>59.86</v>
      </c>
      <c r="CQ7" s="38">
        <v>62.41</v>
      </c>
      <c r="CR7" s="38">
        <v>53.24</v>
      </c>
      <c r="CS7" s="38">
        <v>52.31</v>
      </c>
      <c r="CT7" s="38">
        <v>60.65</v>
      </c>
      <c r="CU7" s="38">
        <v>51.75</v>
      </c>
      <c r="CV7" s="38">
        <v>50.68</v>
      </c>
      <c r="CW7" s="38">
        <v>52.23</v>
      </c>
      <c r="CX7" s="38">
        <v>97.59</v>
      </c>
      <c r="CY7" s="38">
        <v>97.94</v>
      </c>
      <c r="CZ7" s="38">
        <v>98.11</v>
      </c>
      <c r="DA7" s="38">
        <v>98.28</v>
      </c>
      <c r="DB7" s="38">
        <v>98.19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2020-02-20T01:17:38Z</cp:lastPrinted>
  <dcterms:created xsi:type="dcterms:W3CDTF">2019-12-05T05:19:39Z</dcterms:created>
  <dcterms:modified xsi:type="dcterms:W3CDTF">2020-02-20T02:44:40Z</dcterms:modified>
  <cp:category/>
</cp:coreProperties>
</file>