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37 天龍村\"/>
    </mc:Choice>
  </mc:AlternateContent>
  <workbookProtection workbookAlgorithmName="SHA-512" workbookHashValue="W62fbQFYrEfmZtjcUHMP85yPWNrahgOtgvCuWI+Z7Ae4EmznnMO4VRSYC8ML298N5g3Kk8ua64Zkqp0quebHFQ==" workbookSaltValue="QemErvkJn+MOpePhJbuc5w=="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<sst xmlns="http://schemas.openxmlformats.org/spreadsheetml/2006/main" count="225" uniqueCount="111">
  <si>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</si>
  <si>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</si>
  <si>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</si>
  <si>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</si>
  <si>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</si>
  <si>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</si>
  <si>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</si>
  <si>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</si>
  <si>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</si>
  <si>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</si>
  <si>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</si>
  <si>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</si>
  <si>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</si>
  <si>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</si>
  <si>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</si>
  <si>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</si>
  <si>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</si>
  <si>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</si>
  <si>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</si>
  <si>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</si>
  <si>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</si>
  <si>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</si>
  <si>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</si>
  <si>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</si>
  <si>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</si>
  <si>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</si>
  <si>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</si>
  <si>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</si>
  <si>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</si>
  <si>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</si>
  <si>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</si>
  <si>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</si>
  <si>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</si>
  <si>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</si>
  <si>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</si>
  <si>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</si>
  <si>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</si>
  <si>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</si>
  <si>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</si>
  <si>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</si>
  <si>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</si>
  <si>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</si>
  <si>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</si>
  <si>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</si>
  <si>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</si>
  <si>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</si>
  <si>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</si>
  <si>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</si>
  <si>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</si>
  <si>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</si>
  <si>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</si>
  <si>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</si>
  <si>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</si>
  <si>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</si>
  <si>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</si>
  <si>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</si>
  <si>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</si>
  <si>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</si>
  <si>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</si>
  <si>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</si>
  <si>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</si>
  <si>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</si>
  <si>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</si>
  <si>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</si>
  <si>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</si>
  <si>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</si>
  <si>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</si>
  <si>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</si>
  <si>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</si>
  <si>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</si>
  <si>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</si>
  <si>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</si>
  <si>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</si>
  <si>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</si>
  <si>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</si>
  <si>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</si>
  <si>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</si>
  <si>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</si>
  <si>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</si>
  <si>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</si>
  <si>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</si>
  <si>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</si>
  <si>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</si>
  <si>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</si>
  <si>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</si>
  <si>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</si>
  <si>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</si>
  <si>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</si>
  <si>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</si>
  <si>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</si>
  <si>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</si>
  <si>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</si>
  <si>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</si>
  <si>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</si>
  <si>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</si>
  <si>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天龍村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</si>
  <si>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</si>
  <si>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</si>
  <si>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</si>
  <si>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</si>
  <si>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</si>
  <si>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</si>
  <si>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</si>
  <si>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</si>
  <si>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</si>
  <si>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</si>
  <si>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</si>
  <si>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</si>
  <si>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今後も人口は減少傾向で推移すると考えられますが、水道は住民生活にとって重要な役割を果たしていますので、相応の公費負担はやむを得ない事と考えております。
　平成29年度からは、事務の代替執行制度を活用し、長野県企業局と連携し、技術面での支援や設計費用の削減を図るほか、簡易水道統合により、国庫補助事業を継続的に活用し、施設の更新を行っていきます。　　　　　　　　　　　　　　　　　　　　　　　施設利用率については、需要の低下に応じた施設規模の適正化に努め、経営合理化を検討し施設利用向上を図っていきたい。</t>
    <rPh sb="210" eb="212">
      <t>テイカ</t>
    </rPh>
    <rPh sb="213" eb="214">
      <t>オウ</t>
    </rPh>
    <rPh sb="216" eb="218">
      <t>シセツ</t>
    </rPh>
    <rPh sb="218" eb="220">
      <t>キボ</t>
    </rPh>
    <rPh sb="221" eb="224">
      <t>テキセイカ</t>
    </rPh>
    <rPh sb="225" eb="226">
      <t>ツト</t>
    </rPh>
    <rPh sb="228" eb="230">
      <t>ケイエイ</t>
    </rPh>
    <rPh sb="230" eb="233">
      <t>ゴウリカ</t>
    </rPh>
    <rPh sb="234" eb="236">
      <t>ケントウ</t>
    </rPh>
    <rPh sb="237" eb="239">
      <t>シセツ</t>
    </rPh>
    <rPh sb="239" eb="241">
      <t>リヨウ</t>
    </rPh>
    <rPh sb="241" eb="243">
      <t>コウジョウ</t>
    </rPh>
    <rPh sb="244" eb="245">
      <t>ハカ</t>
    </rPh>
    <phoneticPr fontId="16"/>
  </si>
  <si>
    <r>
      <t>　①収益的収支比率と⑤料金回収率については、類似団体と比べて高い数値となっていますが、少子高齢化の影響により、給水収益は減少傾向にあり、地形的にも傾斜地が多く民家が点在し、施設数も多いため維持管理に相応の経費を要しています。加入者の方にも比較的高い水道料金を負担いただいていますが、費用の一部を一般会計からの繰入金で賄っている状況です。</t>
    </r>
    <r>
      <rPr>
        <sz val="11"/>
        <rFont val="ＭＳ ゴシック"/>
        <family val="3"/>
        <charset val="128"/>
      </rPr>
      <t>平成29年度から収益が増加し改善の傾向を見せています。</t>
    </r>
    <r>
      <rPr>
        <sz val="11"/>
        <color theme="1"/>
        <rFont val="ＭＳ ゴシック"/>
        <family val="3"/>
        <charset val="128"/>
      </rPr>
      <t xml:space="preserve">
　④企業債残高対給水収益比率については、平成26年度より地方債を活用し老朽管の布設替えを行っており、今後は増加傾向に推移すると考えられます。
　⑥給水原価については、平成28年度に大きく増加していますが、統合認可申請や固定資産台帳整備のために経費がかかったことによるものです。
　⑦施設利用率については、人口減少に伴って、規模が適正でない施設が多くなってきているため、今後も減少傾向で推移していくと考えられます。⑧有収率については、平成26年度に大きな漏水を修繕したことにより増加していますが、平成29年度から減少してきています。建設後30年以上経過した施設が多いため、費用対効果を検討し、計画的な更新が必要です。</t>
    </r>
    <rPh sb="176" eb="178">
      <t>シュウエキ</t>
    </rPh>
    <rPh sb="179" eb="181">
      <t>ゾウカ</t>
    </rPh>
    <rPh sb="269" eb="273">
      <t>キュウスイゲンカ</t>
    </rPh>
    <rPh sb="279" eb="281">
      <t>ヘイセイ</t>
    </rPh>
    <rPh sb="283" eb="285">
      <t>ネンド</t>
    </rPh>
    <rPh sb="286" eb="287">
      <t>オオ</t>
    </rPh>
    <rPh sb="289" eb="291">
      <t>ゾウカ</t>
    </rPh>
    <rPh sb="298" eb="300">
      <t>トウゴウ</t>
    </rPh>
    <rPh sb="300" eb="302">
      <t>ニンカ</t>
    </rPh>
    <rPh sb="302" eb="304">
      <t>シンセイ</t>
    </rPh>
    <rPh sb="305" eb="309">
      <t>コテイシサン</t>
    </rPh>
    <rPh sb="309" eb="311">
      <t>ダイチョウ</t>
    </rPh>
    <rPh sb="311" eb="313">
      <t>セイビ</t>
    </rPh>
    <rPh sb="317" eb="319">
      <t>ケイヒ</t>
    </rPh>
    <rPh sb="443" eb="445">
      <t>ヘイセイ</t>
    </rPh>
    <rPh sb="447" eb="449">
      <t>ネンド</t>
    </rPh>
    <rPh sb="451" eb="453">
      <t>ゲンショウ</t>
    </rPh>
    <phoneticPr fontId="16"/>
  </si>
  <si>
    <t>現在、経年劣化による老朽化が進んでいます。平成26年度より、国庫補助事業にて水道管の布設替え工事を行い、徐々に管路の更新を行っています。グラフでは示されていませんが、平成29年度の管路更新率は0.28％、平成30年度は0.09％となっています。突発的な漏水が発生する頻度も年々増加しているのが現状です。</t>
    <rPh sb="73" eb="74">
      <t>シメ</t>
    </rPh>
    <rPh sb="83" eb="85">
      <t>ヘイセイ</t>
    </rPh>
    <rPh sb="87" eb="88">
      <t>ネン</t>
    </rPh>
    <rPh sb="88" eb="89">
      <t>ド</t>
    </rPh>
    <rPh sb="90" eb="92">
      <t>カンロ</t>
    </rPh>
    <rPh sb="92" eb="94">
      <t>コウシン</t>
    </rPh>
    <rPh sb="94" eb="95">
      <t>リツ</t>
    </rPh>
    <rPh sb="102" eb="104">
      <t>ヘイセイ</t>
    </rPh>
    <rPh sb="106" eb="10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</si>
</sst>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1.22</c:v>
                </c:pt>
                <c:pt idx="1">
                  <c:v>0.71</c:v>
                </c:pt>
                <c:pt idx="2">
                  <c:v>0.61</c:v>
                </c:pt>
                <c:pt idx="3" formatCode="#,##0.00;&quot;△&quot;#,##0.00">
                  <c:v>0</c:v>
                </c:pt>
                <c:pt idx="4" formatCode="#,##0.00;&quot;△&quot;#,##0.00">
                  <c:v>0</c:v>
                </c:pt>
              </c:numCache>
            </c:numRef>
          </c:val>
          <c:extLst>
            <c:ext xmlns:c16="http://schemas.microsoft.com/office/drawing/2014/chart" uri="{C3380CC4-5D6E-409C-BE32-E72D297353CC}">
              <c16:uniqueId val="{00000000-9AAF-4EB9-BFAD-6A4159E15B0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9AAF-4EB9-BFAD-6A4159E15B0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38.299999999999997</c:v>
                </c:pt>
                <c:pt idx="1">
                  <c:v>31.52</c:v>
                </c:pt>
                <c:pt idx="2">
                  <c:v>28.71</c:v>
                </c:pt>
                <c:pt idx="3">
                  <c:v>30.69</c:v>
                </c:pt>
                <c:pt idx="4">
                  <c:v>31.13</c:v>
                </c:pt>
              </c:numCache>
            </c:numRef>
          </c:val>
          <c:extLst>
            <c:ext xmlns:c16="http://schemas.microsoft.com/office/drawing/2014/chart" uri="{C3380CC4-5D6E-409C-BE32-E72D297353CC}">
              <c16:uniqueId val="{00000000-F028-4FED-8E58-EF01961C643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F028-4FED-8E58-EF01961C643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66.849999999999994</c:v>
                </c:pt>
                <c:pt idx="1">
                  <c:v>79.59</c:v>
                </c:pt>
                <c:pt idx="2">
                  <c:v>87.36</c:v>
                </c:pt>
                <c:pt idx="3">
                  <c:v>77.97</c:v>
                </c:pt>
                <c:pt idx="4">
                  <c:v>74.73</c:v>
                </c:pt>
              </c:numCache>
            </c:numRef>
          </c:val>
          <c:extLst>
            <c:ext xmlns:c16="http://schemas.microsoft.com/office/drawing/2014/chart" uri="{C3380CC4-5D6E-409C-BE32-E72D297353CC}">
              <c16:uniqueId val="{00000000-8AF9-4917-82AE-1996B4EC362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8AF9-4917-82AE-1996B4EC362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100.78</c:v>
                </c:pt>
                <c:pt idx="1">
                  <c:v>92.27</c:v>
                </c:pt>
                <c:pt idx="2">
                  <c:v>82.17</c:v>
                </c:pt>
                <c:pt idx="3">
                  <c:v>88.36</c:v>
                </c:pt>
                <c:pt idx="4">
                  <c:v>94.09</c:v>
                </c:pt>
              </c:numCache>
            </c:numRef>
          </c:val>
          <c:extLst>
            <c:ext xmlns:c16="http://schemas.microsoft.com/office/drawing/2014/chart" uri="{C3380CC4-5D6E-409C-BE32-E72D297353CC}">
              <c16:uniqueId val="{00000000-77B3-4503-91D9-671F79C2D8F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77B3-4503-91D9-671F79C2D8F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CF-4A0A-83DF-5F919ABD599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CF-4A0A-83DF-5F919ABD599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3-425E-BE2C-C5D4AB2CE6D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3-425E-BE2C-C5D4AB2CE6D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F6-4719-A6DC-BAC98715C15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6-4719-A6DC-BAC98715C15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3A-49C8-8ADA-B7B23772044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A-49C8-8ADA-B7B23772044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739.97</c:v>
                </c:pt>
                <c:pt idx="1">
                  <c:v>733.87</c:v>
                </c:pt>
                <c:pt idx="2">
                  <c:v>719.87</c:v>
                </c:pt>
                <c:pt idx="3">
                  <c:v>765.96</c:v>
                </c:pt>
                <c:pt idx="4">
                  <c:v>801.58</c:v>
                </c:pt>
              </c:numCache>
            </c:numRef>
          </c:val>
          <c:extLst>
            <c:ext xmlns:c16="http://schemas.microsoft.com/office/drawing/2014/chart" uri="{C3380CC4-5D6E-409C-BE32-E72D297353CC}">
              <c16:uniqueId val="{00000000-1B74-44FC-9E49-5FC99B02BEF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1B74-44FC-9E49-5FC99B02BEF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84.09</c:v>
                </c:pt>
                <c:pt idx="1">
                  <c:v>92.27</c:v>
                </c:pt>
                <c:pt idx="2">
                  <c:v>53.99</c:v>
                </c:pt>
                <c:pt idx="3">
                  <c:v>83.37</c:v>
                </c:pt>
                <c:pt idx="4">
                  <c:v>88.67</c:v>
                </c:pt>
              </c:numCache>
            </c:numRef>
          </c:val>
          <c:extLst>
            <c:ext xmlns:c16="http://schemas.microsoft.com/office/drawing/2014/chart" uri="{C3380CC4-5D6E-409C-BE32-E72D297353CC}">
              <c16:uniqueId val="{00000000-80F9-4B3C-B2B4-074E629F906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0F9-4B3C-B2B4-074E629F906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294.14</c:v>
                </c:pt>
                <c:pt idx="1">
                  <c:v>266.27</c:v>
                </c:pt>
                <c:pt idx="2">
                  <c:v>453.24</c:v>
                </c:pt>
                <c:pt idx="3">
                  <c:v>297.24</c:v>
                </c:pt>
                <c:pt idx="4">
                  <c:v>283.48</c:v>
                </c:pt>
              </c:numCache>
            </c:numRef>
          </c:val>
          <c:extLst>
            <c:ext xmlns:c16="http://schemas.microsoft.com/office/drawing/2014/chart" uri="{C3380CC4-5D6E-409C-BE32-E72D297353CC}">
              <c16:uniqueId val="{00000000-BBC8-4129-B6BC-29A04687791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BBC8-4129-B6BC-29A04687791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天龍村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1290</v>
      </c>
      <c r="AM8" s="72"/>
      <c r="AN8" s="72"/>
      <c r="AO8" s="72"/>
      <c r="AP8" s="72"/>
      <c r="AQ8" s="72"/>
      <c r="AR8" s="72"/>
      <c r="AS8" s="72"/>
      <c r="AT8" s="71">
        <f>データ!$S$6</f>
        <v>109.44</v>
      </c>
      <c r="AU8" s="71"/>
      <c r="AV8" s="71"/>
      <c r="AW8" s="71"/>
      <c r="AX8" s="71"/>
      <c r="AY8" s="71"/>
      <c r="AZ8" s="71"/>
      <c r="BA8" s="71"/>
      <c r="BB8" s="71">
        <f>データ!$T$6</f>
        <v>11.79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92.08</v>
      </c>
      <c r="Q10" s="71"/>
      <c r="R10" s="71"/>
      <c r="S10" s="71"/>
      <c r="T10" s="71"/>
      <c r="U10" s="71"/>
      <c r="V10" s="71"/>
      <c r="W10" s="72">
        <f>データ!$Q$6</f>
        <v>3700</v>
      </c>
      <c r="X10" s="72"/>
      <c r="Y10" s="72"/>
      <c r="Z10" s="72"/>
      <c r="AA10" s="72"/>
      <c r="AB10" s="72"/>
      <c r="AC10" s="72"/>
      <c r="AD10" s="2"/>
      <c r="AE10" s="2"/>
      <c r="AF10" s="2"/>
      <c r="AG10" s="2"/>
      <c r="AH10" s="2"/>
      <c r="AI10" s="2"/>
      <c r="AJ10" s="2"/>
      <c r="AK10" s="2"/>
      <c r="AL10" s="72">
        <f>データ!$U$6</f>
        <v>1174</v>
      </c>
      <c r="AM10" s="72"/>
      <c r="AN10" s="72"/>
      <c r="AO10" s="72"/>
      <c r="AP10" s="72"/>
      <c r="AQ10" s="72"/>
      <c r="AR10" s="72"/>
      <c r="AS10" s="72"/>
      <c r="AT10" s="71">
        <f>データ!$V$6</f>
        <v>24.3</v>
      </c>
      <c r="AU10" s="71"/>
      <c r="AV10" s="71"/>
      <c r="AW10" s="71"/>
      <c r="AX10" s="71"/>
      <c r="AY10" s="71"/>
      <c r="AZ10" s="71"/>
      <c r="BA10" s="71"/>
      <c r="BB10" s="71">
        <f>データ!$W$6</f>
        <v>48.31</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110</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3"/>
      <c r="BM60" s="64"/>
      <c r="BN60" s="64"/>
      <c r="BO60" s="64"/>
      <c r="BP60" s="64"/>
      <c r="BQ60" s="64"/>
      <c r="BR60" s="64"/>
      <c r="BS60" s="64"/>
      <c r="BT60" s="64"/>
      <c r="BU60" s="64"/>
      <c r="BV60" s="64"/>
      <c r="BW60" s="64"/>
      <c r="BX60" s="64"/>
      <c r="BY60" s="64"/>
      <c r="BZ60" s="6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fTl5I8s4HNjSkeR1Dd6VA6DBheBhAJS/eoHCsQnS/6RcX4ia0J6E9k7TXfK2KUgHFE+Z7LcIwgalu2CE3Rbilg==" saltValue="8XlynoMJLnOc7dPkkU++t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204137</v>
      </c>
      <c r="D6" s="34">
        <f t="shared" si="3"/>
        <v>47</v>
      </c>
      <c r="E6" s="34">
        <f t="shared" si="3"/>
        <v>1</v>
      </c>
      <c r="F6" s="34">
        <f t="shared" si="3"/>
        <v>0</v>
      </c>
      <c r="G6" s="34">
        <f t="shared" si="3"/>
        <v>0</v>
      </c>
      <c r="H6" s="34" t="str">
        <f t="shared" si="3"/>
        <v>長野県　天龍村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92.08</v>
      </c>
      <c r="Q6" s="35">
        <f t="shared" si="3"/>
        <v>3700</v>
      </c>
      <c r="R6" s="35">
        <f t="shared" si="3"/>
        <v>1290</v>
      </c>
      <c r="S6" s="35">
        <f t="shared" si="3"/>
        <v>109.44</v>
      </c>
      <c r="T6" s="35">
        <f t="shared" si="3"/>
        <v>11.79</v>
      </c>
      <c r="U6" s="35">
        <f t="shared" si="3"/>
        <v>1174</v>
      </c>
      <c r="V6" s="35">
        <f t="shared" si="3"/>
        <v>24.3</v>
      </c>
      <c r="W6" s="35">
        <f t="shared" si="3"/>
        <v>48.31</v>
      </c>
      <c r="X6" s="36">
        <f>IF(X7="",NA(),X7)</f>
        <v>100.78</v>
      </c>
      <c r="Y6" s="36">
        <f t="shared" ref="Y6:AG6" si="4">IF(Y7="",NA(),Y7)</f>
        <v>92.27</v>
      </c>
      <c r="Z6" s="36">
        <f t="shared" si="4"/>
        <v>82.17</v>
      </c>
      <c r="AA6" s="36">
        <f t="shared" si="4"/>
        <v>88.36</v>
      </c>
      <c r="AB6" s="36">
        <f t="shared" si="4"/>
        <v>94.09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739.97</v>
      </c>
      <c r="BF6" s="36">
        <f t="shared" ref="BF6:BN6" si="7">IF(BF7="",NA(),BF7)</f>
        <v>733.87</v>
      </c>
      <c r="BG6" s="36">
        <f t="shared" si="7"/>
        <v>719.87</v>
      </c>
      <c r="BH6" s="36">
        <f t="shared" si="7"/>
        <v>765.96</v>
      </c>
      <c r="BI6" s="36">
        <f t="shared" si="7"/>
        <v>801.58</v>
      </c>
      <c r="BJ6" s="36">
        <f t="shared" si="7"/>
        <v>1486.62</v>
      </c>
      <c r="BK6" s="36">
        <f t="shared" si="7"/>
        <v>1510.14</v>
      </c>
      <c r="BL6" s="36">
        <f t="shared" si="7"/>
        <v>1595.62</v>
      </c>
      <c r="BM6" s="36">
        <f t="shared" si="7"/>
        <v>1302.33</v>
      </c>
      <c r="BN6" s="36">
        <f t="shared" si="7"/>
        <v>1274.21</v>
      </c>
      <c r="BO6" s="35" t="str">
        <f>IF(BO7="","",IF(BO7="-","【-】","【"&amp;SUBSTITUTE(TEXT(BO7,"#,##0.00"),"-","△")&amp;"】"))</f>
        <v>【1,074.14】</v>
      </c>
      <c r="BP6" s="36">
        <f>IF(BP7="",NA(),BP7)</f>
        <v>84.09</v>
      </c>
      <c r="BQ6" s="36">
        <f t="shared" ref="BQ6:BY6" si="8">IF(BQ7="",NA(),BQ7)</f>
        <v>92.27</v>
      </c>
      <c r="BR6" s="36">
        <f t="shared" si="8"/>
        <v>53.99</v>
      </c>
      <c r="BS6" s="36">
        <f t="shared" si="8"/>
        <v>83.37</v>
      </c>
      <c r="BT6" s="36">
        <f t="shared" si="8"/>
        <v>88.67</v>
      </c>
      <c r="BU6" s="36">
        <f t="shared" si="8"/>
        <v>24.39</v>
      </c>
      <c r="BV6" s="36">
        <f t="shared" si="8"/>
        <v>22.67</v>
      </c>
      <c r="BW6" s="36">
        <f t="shared" si="8"/>
        <v>37.92</v>
      </c>
      <c r="BX6" s="36">
        <f t="shared" si="8"/>
        <v>40.89</v>
      </c>
      <c r="BY6" s="36">
        <f t="shared" si="8"/>
        <v>41.25</v>
      </c>
      <c r="BZ6" s="35" t="str">
        <f>IF(BZ7="","",IF(BZ7="-","【-】","【"&amp;SUBSTITUTE(TEXT(BZ7,"#,##0.00"),"-","△")&amp;"】"))</f>
        <v>【54.36】</v>
      </c>
      <c r="CA6" s="36">
        <f>IF(CA7="",NA(),CA7)</f>
        <v>294.14</v>
      </c>
      <c r="CB6" s="36">
        <f t="shared" ref="CB6:CJ6" si="9">IF(CB7="",NA(),CB7)</f>
        <v>266.27</v>
      </c>
      <c r="CC6" s="36">
        <f t="shared" si="9"/>
        <v>453.24</v>
      </c>
      <c r="CD6" s="36">
        <f t="shared" si="9"/>
        <v>297.24</v>
      </c>
      <c r="CE6" s="36">
        <f t="shared" si="9"/>
        <v>283.48</v>
      </c>
      <c r="CF6" s="36">
        <f t="shared" si="9"/>
        <v>734.18</v>
      </c>
      <c r="CG6" s="36">
        <f t="shared" si="9"/>
        <v>789.62</v>
      </c>
      <c r="CH6" s="36">
        <f t="shared" si="9"/>
        <v>423.18</v>
      </c>
      <c r="CI6" s="36">
        <f t="shared" si="9"/>
        <v>383.2</v>
      </c>
      <c r="CJ6" s="36">
        <f t="shared" si="9"/>
        <v>383.25</v>
      </c>
      <c r="CK6" s="35" t="str">
        <f>IF(CK7="","",IF(CK7="-","【-】","【"&amp;SUBSTITUTE(TEXT(CK7,"#,##0.00"),"-","△")&amp;"】"))</f>
        <v>【296.40】</v>
      </c>
      <c r="CL6" s="36">
        <f>IF(CL7="",NA(),CL7)</f>
        <v>38.299999999999997</v>
      </c>
      <c r="CM6" s="36">
        <f t="shared" ref="CM6:CU6" si="10">IF(CM7="",NA(),CM7)</f>
        <v>31.52</v>
      </c>
      <c r="CN6" s="36">
        <f t="shared" si="10"/>
        <v>28.71</v>
      </c>
      <c r="CO6" s="36">
        <f t="shared" si="10"/>
        <v>30.69</v>
      </c>
      <c r="CP6" s="36">
        <f t="shared" si="10"/>
        <v>31.13</v>
      </c>
      <c r="CQ6" s="36">
        <f t="shared" si="10"/>
        <v>48.36</v>
      </c>
      <c r="CR6" s="36">
        <f t="shared" si="10"/>
        <v>48.7</v>
      </c>
      <c r="CS6" s="36">
        <f t="shared" si="10"/>
        <v>46.9</v>
      </c>
      <c r="CT6" s="36">
        <f t="shared" si="10"/>
        <v>47.95</v>
      </c>
      <c r="CU6" s="36">
        <f t="shared" si="10"/>
        <v>48.26</v>
      </c>
      <c r="CV6" s="35" t="str">
        <f>IF(CV7="","",IF(CV7="-","【-】","【"&amp;SUBSTITUTE(TEXT(CV7,"#,##0.00"),"-","△")&amp;"】"))</f>
        <v>【55.95】</v>
      </c>
      <c r="CW6" s="36">
        <f>IF(CW7="",NA(),CW7)</f>
        <v>66.849999999999994</v>
      </c>
      <c r="CX6" s="36">
        <f t="shared" ref="CX6:DF6" si="11">IF(CX7="",NA(),CX7)</f>
        <v>79.59</v>
      </c>
      <c r="CY6" s="36">
        <f t="shared" si="11"/>
        <v>87.36</v>
      </c>
      <c r="CZ6" s="36">
        <f t="shared" si="11"/>
        <v>77.97</v>
      </c>
      <c r="DA6" s="36">
        <f t="shared" si="11"/>
        <v>74.73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1.22</v>
      </c>
      <c r="EE6" s="36">
        <f t="shared" ref="EE6:EM6" si="14">IF(EE7="",NA(),EE7)</f>
        <v>0.71</v>
      </c>
      <c r="EF6" s="36">
        <f t="shared" si="14"/>
        <v>0.61</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204137</v>
      </c>
      <c r="D7" s="38">
        <v>47</v>
      </c>
      <c r="E7" s="38">
        <v>1</v>
      </c>
      <c r="F7" s="38">
        <v>0</v>
      </c>
      <c r="G7" s="38">
        <v>0</v>
      </c>
      <c r="H7" s="38" t="s">
        <v>95</v>
      </c>
      <c r="I7" s="38" t="s">
        <v>96</v>
      </c>
      <c r="J7" s="38" t="s">
        <v>97</v>
      </c>
      <c r="K7" s="38" t="s">
        <v>98</v>
      </c>
      <c r="L7" s="38" t="s">
        <v>99</v>
      </c>
      <c r="M7" s="38" t="s">
        <v>100</v>
      </c>
      <c r="N7" s="39" t="s">
        <v>101</v>
      </c>
      <c r="O7" s="39" t="s">
        <v>102</v>
      </c>
      <c r="P7" s="39">
        <v>92.08</v>
      </c>
      <c r="Q7" s="39">
        <v>3700</v>
      </c>
      <c r="R7" s="39">
        <v>1290</v>
      </c>
      <c r="S7" s="39">
        <v>109.44</v>
      </c>
      <c r="T7" s="39">
        <v>11.79</v>
      </c>
      <c r="U7" s="39">
        <v>1174</v>
      </c>
      <c r="V7" s="39">
        <v>24.3</v>
      </c>
      <c r="W7" s="39">
        <v>48.31</v>
      </c>
      <c r="X7" s="39">
        <v>100.78</v>
      </c>
      <c r="Y7" s="39">
        <v>92.27</v>
      </c>
      <c r="Z7" s="39">
        <v>82.17</v>
      </c>
      <c r="AA7" s="39">
        <v>88.36</v>
      </c>
      <c r="AB7" s="39">
        <v>94.09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739.97</v>
      </c>
      <c r="BF7" s="39">
        <v>733.87</v>
      </c>
      <c r="BG7" s="39">
        <v>719.87</v>
      </c>
      <c r="BH7" s="39">
        <v>765.96</v>
      </c>
      <c r="BI7" s="39">
        <v>801.58</v>
      </c>
      <c r="BJ7" s="39">
        <v>1486.62</v>
      </c>
      <c r="BK7" s="39">
        <v>1510.14</v>
      </c>
      <c r="BL7" s="39">
        <v>1595.62</v>
      </c>
      <c r="BM7" s="39">
        <v>1302.33</v>
      </c>
      <c r="BN7" s="39">
        <v>1274.21</v>
      </c>
      <c r="BO7" s="39">
        <v>1074.1400000000001</v>
      </c>
      <c r="BP7" s="39">
        <v>84.09</v>
      </c>
      <c r="BQ7" s="39">
        <v>92.27</v>
      </c>
      <c r="BR7" s="39">
        <v>53.99</v>
      </c>
      <c r="BS7" s="39">
        <v>83.37</v>
      </c>
      <c r="BT7" s="39">
        <v>88.67</v>
      </c>
      <c r="BU7" s="39">
        <v>24.39</v>
      </c>
      <c r="BV7" s="39">
        <v>22.67</v>
      </c>
      <c r="BW7" s="39">
        <v>37.92</v>
      </c>
      <c r="BX7" s="39">
        <v>40.89</v>
      </c>
      <c r="BY7" s="39">
        <v>41.25</v>
      </c>
      <c r="BZ7" s="39">
        <v>54.36</v>
      </c>
      <c r="CA7" s="39">
        <v>294.14</v>
      </c>
      <c r="CB7" s="39">
        <v>266.27</v>
      </c>
      <c r="CC7" s="39">
        <v>453.24</v>
      </c>
      <c r="CD7" s="39">
        <v>297.24</v>
      </c>
      <c r="CE7" s="39">
        <v>283.48</v>
      </c>
      <c r="CF7" s="39">
        <v>734.18</v>
      </c>
      <c r="CG7" s="39">
        <v>789.62</v>
      </c>
      <c r="CH7" s="39">
        <v>423.18</v>
      </c>
      <c r="CI7" s="39">
        <v>383.2</v>
      </c>
      <c r="CJ7" s="39">
        <v>383.25</v>
      </c>
      <c r="CK7" s="39">
        <v>296.39999999999998</v>
      </c>
      <c r="CL7" s="39">
        <v>38.299999999999997</v>
      </c>
      <c r="CM7" s="39">
        <v>31.52</v>
      </c>
      <c r="CN7" s="39">
        <v>28.71</v>
      </c>
      <c r="CO7" s="39">
        <v>30.69</v>
      </c>
      <c r="CP7" s="39">
        <v>31.13</v>
      </c>
      <c r="CQ7" s="39">
        <v>48.36</v>
      </c>
      <c r="CR7" s="39">
        <v>48.7</v>
      </c>
      <c r="CS7" s="39">
        <v>46.9</v>
      </c>
      <c r="CT7" s="39">
        <v>47.95</v>
      </c>
      <c r="CU7" s="39">
        <v>48.26</v>
      </c>
      <c r="CV7" s="39">
        <v>55.95</v>
      </c>
      <c r="CW7" s="39">
        <v>66.849999999999994</v>
      </c>
      <c r="CX7" s="39">
        <v>79.59</v>
      </c>
      <c r="CY7" s="39">
        <v>87.36</v>
      </c>
      <c r="CZ7" s="39">
        <v>77.97</v>
      </c>
      <c r="DA7" s="39">
        <v>74.73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1.22</v>
      </c>
      <c r="EE7" s="39">
        <v>0.71</v>
      </c>
      <c r="EF7" s="39">
        <v>0.61</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2019-12-05T04:37:28Z</dcterms:created>
  <dcterms:modified xsi:type="dcterms:W3CDTF">2020-03-02T04:15:39Z</dcterms:modified>
  <cp:category/>
</cp:coreProperties>
</file>