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30 高森町\"/>
    </mc:Choice>
  </mc:AlternateContent>
  <workbookProtection workbookAlgorithmName="SHA-512" workbookHashValue="W2hTWuvvlIGLCOaFoQtBgYRphtxFjZVaMc6FOV8zobVs8K5+SS0bRaP8P15/E1TpTFYdGtDdR8Gak0s0y7HEhQ==" workbookSaltValue="4IiN5HtJ9dOhYjJhq9wbCQ==" workbookSpinCount="100000" lockStructure="1"/>
  <bookViews>
    <workbookView xWindow="930" yWindow="0" windowWidth="28800" windowHeight="122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<sst xmlns="http://schemas.openxmlformats.org/spreadsheetml/2006/main" count="228" uniqueCount="113">
  <si>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</si>
  <si>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</si>
  <si>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</si>
  <si>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</si>
  <si>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</si>
  <si>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</si>
  <si>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</si>
  <si>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</si>
  <si>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</si>
  <si>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</si>
  <si>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</si>
  <si>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</si>
  <si>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</si>
  <si>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</si>
  <si>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</si>
  <si>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</si>
  <si>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</si>
  <si>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</si>
  <si>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</si>
  <si>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</si>
  <si>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</si>
  <si>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</si>
  <si>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</si>
  <si>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</si>
  <si>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</si>
  <si>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</si>
  <si>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</si>
  <si>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</si>
  <si>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</si>
  <si>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</si>
  <si>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</si>
  <si>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</si>
  <si>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</si>
  <si>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</si>
  <si>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</si>
  <si>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</si>
  <si>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</si>
  <si>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</si>
  <si>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</si>
  <si>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</si>
  <si>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</si>
  <si>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</si>
  <si>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</si>
  <si>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</si>
  <si>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</si>
  <si>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</si>
  <si>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</si>
  <si>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</si>
  <si>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</si>
  <si>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</si>
  <si>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</si>
  <si>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</si>
  <si>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</si>
  <si>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</si>
  <si>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</si>
  <si>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</si>
  <si>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</si>
  <si>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</si>
  <si>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</si>
  <si>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</si>
  <si>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</si>
  <si>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</si>
  <si>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</si>
  <si>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</si>
  <si>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</si>
  <si>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</si>
  <si>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</si>
  <si>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</si>
  <si>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</si>
  <si>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</si>
  <si>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</si>
  <si>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</si>
  <si>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</si>
  <si>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</si>
  <si>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</si>
  <si>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</si>
  <si>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</si>
  <si>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</si>
  <si>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</si>
  <si>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</si>
  <si>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</si>
  <si>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</si>
  <si>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</si>
  <si>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</si>
  <si>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</si>
  <si>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</si>
  <si>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</si>
  <si>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</si>
  <si>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</si>
  <si>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</si>
  <si>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</si>
  <si>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</si>
  <si>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</si>
  <si>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</si>
  <si>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</si>
  <si>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</si>
  <si>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</si>
  <si>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高森町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</si>
  <si>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</si>
  <si>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</si>
  <si>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</si>
  <si>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</si>
  <si>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</si>
  <si>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</si>
  <si>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</si>
  <si>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</si>
  <si>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</si>
  <si>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</si>
  <si>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</si>
  <si>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</si>
  <si>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供用開始より18年余りが経過しているが、管路の耐用年数から施設の更新は未着手である。今後は圧送管の出口など特に腐食の恐れのある部分について定期的な確認を行い、状況の把握に努める。
　処理施設、マンホールポンプ施設については、維持管理の中でコストと修繕による機能維持とのバランスを図ってきた。今後は公営企業会計移行に伴う資産調査結果を反映したストックマネジメントを通じ各資産の老朽化・重要度を把握し、年次的な更新計画と収支計画の整合により、適正な処理を保ちつつ安定した経営を目指していく。</t>
    <rPh sb="10" eb="11">
      <t>アマ</t>
    </rPh>
    <rPh sb="36" eb="37">
      <t>ミ</t>
    </rPh>
    <rPh sb="43" eb="45">
      <t>コンゴ</t>
    </rPh>
    <rPh sb="46" eb="49">
      <t>アッソウカン</t>
    </rPh>
    <rPh sb="50" eb="52">
      <t>デグチ</t>
    </rPh>
    <rPh sb="54" eb="55">
      <t>トク</t>
    </rPh>
    <rPh sb="56" eb="58">
      <t>フショク</t>
    </rPh>
    <rPh sb="59" eb="60">
      <t>オソ</t>
    </rPh>
    <rPh sb="64" eb="66">
      <t>ブブン</t>
    </rPh>
    <rPh sb="70" eb="73">
      <t>テイキテキ</t>
    </rPh>
    <rPh sb="74" eb="76">
      <t>カクニン</t>
    </rPh>
    <rPh sb="77" eb="78">
      <t>オコナ</t>
    </rPh>
    <rPh sb="80" eb="82">
      <t>ジョウキョウ</t>
    </rPh>
    <rPh sb="83" eb="85">
      <t>ハアク</t>
    </rPh>
    <rPh sb="86" eb="87">
      <t>ツト</t>
    </rPh>
    <rPh sb="105" eb="107">
      <t>シセツ</t>
    </rPh>
    <rPh sb="149" eb="151">
      <t>コウエイ</t>
    </rPh>
    <rPh sb="151" eb="153">
      <t>キギョウ</t>
    </rPh>
    <rPh sb="153" eb="155">
      <t>カイケイ</t>
    </rPh>
    <rPh sb="155" eb="157">
      <t>イコウ</t>
    </rPh>
    <rPh sb="158" eb="159">
      <t>トモナ</t>
    </rPh>
    <rPh sb="160" eb="162">
      <t>シサン</t>
    </rPh>
    <rPh sb="162" eb="164">
      <t>チョウサ</t>
    </rPh>
    <rPh sb="164" eb="166">
      <t>ケッカ</t>
    </rPh>
    <rPh sb="167" eb="169">
      <t>ハンエイ</t>
    </rPh>
    <phoneticPr fontId="4"/>
  </si>
  <si>
    <t>　平成12年8月に供用を開始して以来18年余が経過し資産の更新期が近づくと共に、人口減少や土地利用状況等社会情勢も計画立案当時とは変化している。下水道事業は、日々の汚水処理を通じ公共水域の水質を保全し住民の生活環境を守るために欠くことのできない重要なサービスを担っており、将来にわたり安定的にサービスの提供が継続されなければならない。これらに対処するため、資産の集約・規模の縮小も含めた事業の見直しを進める。まずは農業集落排水事業の公共下水道への統合を進めていく。また、「高森町公共下水道事業経営戦略」の策定と公営企業会計への移行を行い、将来にわたる収入と支出の均衡を保ちつつ計画的な資本投資をすすめ、安定した経営及びサービスの提供に努めていく。</t>
    <rPh sb="49" eb="51">
      <t>ジョウキョウ</t>
    </rPh>
    <rPh sb="57" eb="59">
      <t>ケイカク</t>
    </rPh>
    <rPh sb="59" eb="61">
      <t>リツアン</t>
    </rPh>
    <rPh sb="61" eb="63">
      <t>トウジ</t>
    </rPh>
    <rPh sb="216" eb="218">
      <t>コウキョウ</t>
    </rPh>
    <rPh sb="218" eb="221">
      <t>ゲスイドウ</t>
    </rPh>
    <rPh sb="255" eb="257">
      <t>コウエイ</t>
    </rPh>
    <rPh sb="257" eb="259">
      <t>キギョウ</t>
    </rPh>
    <rPh sb="259" eb="261">
      <t>カイケイ</t>
    </rPh>
    <rPh sb="263" eb="265">
      <t>イコウ</t>
    </rPh>
    <rPh sb="305" eb="307">
      <t>ケイエイ</t>
    </rPh>
    <rPh sb="307" eb="308">
      <t>オヨ</t>
    </rPh>
    <rPh sb="314" eb="316">
      <t>テイキョウ</t>
    </rPh>
    <phoneticPr fontId="4"/>
  </si>
  <si>
    <t>　経営の健全性を計る指標のうち、企業債残高対事業規模比率、経費回収率はＨ29年に良好に回復したが、Ｈ30年に公会計移行のための事業が始まり経費回収率が類似団体平均に比べ悪化した。収益的収支比率・経費回収率は100%を下回り、費用を賄うに必要な収益を得られてはいない。数値の詳細を見てみると、収益的収支は黒字を示し現状で維持管理費用は使用料収入等で賄えている。しかし、公費負担分を除く資本費を賄えるまでには至っていない。これは、処理施設や管路施設の初期投資が非常に大きく、水洗化し十分な使用料徴収までの時間差が大きいという、下水道事業の特質によるところが大きい。
　また、処理可能な汚水量に対し実際に処理している汚水量の割合を示す施設利用率をみると、H30で51.53%と大きく能力に余裕がある。これは、水洗化率が示すように、徐々に増加しているものの下水道に接続された戸数がまだ計画を下回っていること、特に大きな汚水量を見込む事業場の接続が進まないことによるものが原因と考えられる。
　上記の対応として、総合一括管理委託による運転管理を通じて汚水処理原価の一層の抑制を目指すと共に、農業集落排水の公共下水への統合計画を実行し、施設集約による処理原価の低減・施設の有効活用を図っていく。また、使用料金についても、策定した下水道経営戦略による収支計画に則り、適切な時期に検討、改訂を行う。</t>
    <rPh sb="52" eb="53">
      <t>ネン</t>
    </rPh>
    <rPh sb="54" eb="57">
      <t>コウカイケイ</t>
    </rPh>
    <rPh sb="57" eb="59">
      <t>イコウ</t>
    </rPh>
    <rPh sb="63" eb="65">
      <t>ジギョウ</t>
    </rPh>
    <rPh sb="66" eb="67">
      <t>ハジ</t>
    </rPh>
    <rPh sb="69" eb="71">
      <t>ケイヒ</t>
    </rPh>
    <rPh sb="71" eb="73">
      <t>カイシュウ</t>
    </rPh>
    <rPh sb="73" eb="74">
      <t>リツ</t>
    </rPh>
    <rPh sb="84" eb="86">
      <t>アッカ</t>
    </rPh>
    <rPh sb="89" eb="92">
      <t>シュウエキテキ</t>
    </rPh>
    <rPh sb="92" eb="94">
      <t>シュウシ</t>
    </rPh>
    <rPh sb="220" eb="222">
      <t>シセツ</t>
    </rPh>
    <rPh sb="366" eb="367">
      <t>カ</t>
    </rPh>
    <rPh sb="419" eb="420">
      <t>スス</t>
    </rPh>
    <rPh sb="431" eb="433">
      <t>ゲンイン</t>
    </rPh>
    <rPh sb="453" eb="455">
      <t>イッカツ</t>
    </rPh>
    <rPh sb="497" eb="499">
      <t>コウキョウ</t>
    </rPh>
    <rPh sb="499" eb="501">
      <t>ゲスイ</t>
    </rPh>
    <rPh sb="544" eb="546">
      <t>シヨウ</t>
    </rPh>
    <rPh sb="558" eb="560">
      <t>ゲスイ</t>
    </rPh>
    <rPh sb="560" eb="561">
      <t>ドウ</t>
    </rPh>
    <rPh sb="582" eb="58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</si>
</sst>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46-47A1-A06A-D8A2901649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c:v>
                </c:pt>
                <c:pt idx="3">
                  <c:v>0.13</c:v>
                </c:pt>
                <c:pt idx="4">
                  <c:v>0.12</c:v>
                </c:pt>
              </c:numCache>
            </c:numRef>
          </c:val>
          <c:smooth val="0"/>
          <c:extLst>
            <c:ext xmlns:c16="http://schemas.microsoft.com/office/drawing/2014/chart" uri="{C3380CC4-5D6E-409C-BE32-E72D297353CC}">
              <c16:uniqueId val="{00000001-FA46-47A1-A06A-D8A2901649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40.51</c:v>
                </c:pt>
                <c:pt idx="1">
                  <c:v>41.85</c:v>
                </c:pt>
                <c:pt idx="2">
                  <c:v>41.95</c:v>
                </c:pt>
                <c:pt idx="3">
                  <c:v>48.06</c:v>
                </c:pt>
                <c:pt idx="4">
                  <c:v>51.53</c:v>
                </c:pt>
              </c:numCache>
            </c:numRef>
          </c:val>
          <c:extLst>
            <c:ext xmlns:c16="http://schemas.microsoft.com/office/drawing/2014/chart" uri="{C3380CC4-5D6E-409C-BE32-E72D297353CC}">
              <c16:uniqueId val="{00000000-A0F0-45F5-BDB0-4345C92E50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49.39</c:v>
                </c:pt>
                <c:pt idx="2">
                  <c:v>49.25</c:v>
                </c:pt>
                <c:pt idx="3">
                  <c:v>50.24</c:v>
                </c:pt>
                <c:pt idx="4">
                  <c:v>49.68</c:v>
                </c:pt>
              </c:numCache>
            </c:numRef>
          </c:val>
          <c:smooth val="0"/>
          <c:extLst>
            <c:ext xmlns:c16="http://schemas.microsoft.com/office/drawing/2014/chart" uri="{C3380CC4-5D6E-409C-BE32-E72D297353CC}">
              <c16:uniqueId val="{00000001-A0F0-45F5-BDB0-4345C92E50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87.28</c:v>
                </c:pt>
                <c:pt idx="1">
                  <c:v>86.85</c:v>
                </c:pt>
                <c:pt idx="2">
                  <c:v>89.71</c:v>
                </c:pt>
                <c:pt idx="3">
                  <c:v>90</c:v>
                </c:pt>
                <c:pt idx="4">
                  <c:v>90.27</c:v>
                </c:pt>
              </c:numCache>
            </c:numRef>
          </c:val>
          <c:extLst>
            <c:ext xmlns:c16="http://schemas.microsoft.com/office/drawing/2014/chart" uri="{C3380CC4-5D6E-409C-BE32-E72D297353CC}">
              <c16:uniqueId val="{00000000-9F05-4F53-A341-AFAD8D0174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83.96</c:v>
                </c:pt>
                <c:pt idx="2">
                  <c:v>84.12</c:v>
                </c:pt>
                <c:pt idx="3">
                  <c:v>84.17</c:v>
                </c:pt>
                <c:pt idx="4">
                  <c:v>83.35</c:v>
                </c:pt>
              </c:numCache>
            </c:numRef>
          </c:val>
          <c:smooth val="0"/>
          <c:extLst>
            <c:ext xmlns:c16="http://schemas.microsoft.com/office/drawing/2014/chart" uri="{C3380CC4-5D6E-409C-BE32-E72D297353CC}">
              <c16:uniqueId val="{00000001-9F05-4F53-A341-AFAD8D0174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82.38</c:v>
                </c:pt>
                <c:pt idx="1">
                  <c:v>86.58</c:v>
                </c:pt>
                <c:pt idx="2">
                  <c:v>81.66</c:v>
                </c:pt>
                <c:pt idx="3">
                  <c:v>84.2</c:v>
                </c:pt>
                <c:pt idx="4">
                  <c:v>79.38</c:v>
                </c:pt>
              </c:numCache>
            </c:numRef>
          </c:val>
          <c:extLst>
            <c:ext xmlns:c16="http://schemas.microsoft.com/office/drawing/2014/chart" uri="{C3380CC4-5D6E-409C-BE32-E72D297353CC}">
              <c16:uniqueId val="{00000000-1DC5-4071-BA32-5DBF637555A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C5-4071-BA32-5DBF637555A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5C-4E01-9494-7969C92F3E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5C-4E01-9494-7969C92F3E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FB-41D8-AED7-39CE119B5D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FB-41D8-AED7-39CE119B5D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98-4CA9-8E1B-0553905118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98-4CA9-8E1B-0553905118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07-4A35-91D5-A75270BC70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07-4A35-91D5-A75270BC70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1264.3900000000001</c:v>
                </c:pt>
                <c:pt idx="1">
                  <c:v>1128.99</c:v>
                </c:pt>
                <c:pt idx="2">
                  <c:v>2701.73</c:v>
                </c:pt>
                <c:pt idx="3">
                  <c:v>2619.46</c:v>
                </c:pt>
                <c:pt idx="4">
                  <c:v>2819.95</c:v>
                </c:pt>
              </c:numCache>
            </c:numRef>
          </c:val>
          <c:extLst>
            <c:ext xmlns:c16="http://schemas.microsoft.com/office/drawing/2014/chart" uri="{C3380CC4-5D6E-409C-BE32-E72D297353CC}">
              <c16:uniqueId val="{00000000-6F88-45AC-B892-6480FB515B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6F88-45AC-B892-6480FB515B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75.73</c:v>
                </c:pt>
                <c:pt idx="1">
                  <c:v>85.75</c:v>
                </c:pt>
                <c:pt idx="2">
                  <c:v>73.959999999999994</c:v>
                </c:pt>
                <c:pt idx="3">
                  <c:v>101.42</c:v>
                </c:pt>
                <c:pt idx="4">
                  <c:v>72.150000000000006</c:v>
                </c:pt>
              </c:numCache>
            </c:numRef>
          </c:val>
          <c:extLst>
            <c:ext xmlns:c16="http://schemas.microsoft.com/office/drawing/2014/chart" uri="{C3380CC4-5D6E-409C-BE32-E72D297353CC}">
              <c16:uniqueId val="{00000000-F49E-4B33-9420-86EF59C96E0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F49E-4B33-9420-86EF59C96E0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270.79000000000002</c:v>
                </c:pt>
                <c:pt idx="1">
                  <c:v>241.48</c:v>
                </c:pt>
                <c:pt idx="2">
                  <c:v>280.89</c:v>
                </c:pt>
                <c:pt idx="3">
                  <c:v>203.83</c:v>
                </c:pt>
                <c:pt idx="4">
                  <c:v>287.98</c:v>
                </c:pt>
              </c:numCache>
            </c:numRef>
          </c:val>
          <c:extLst>
            <c:ext xmlns:c16="http://schemas.microsoft.com/office/drawing/2014/chart" uri="{C3380CC4-5D6E-409C-BE32-E72D297353CC}">
              <c16:uniqueId val="{00000000-0AE0-47E9-AC72-9CC7BB9884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250.84</c:v>
                </c:pt>
                <c:pt idx="2">
                  <c:v>235.61</c:v>
                </c:pt>
                <c:pt idx="3">
                  <c:v>216.21</c:v>
                </c:pt>
                <c:pt idx="4">
                  <c:v>220.31</c:v>
                </c:pt>
              </c:numCache>
            </c:numRef>
          </c:val>
          <c:smooth val="0"/>
          <c:extLst>
            <c:ext xmlns:c16="http://schemas.microsoft.com/office/drawing/2014/chart" uri="{C3380CC4-5D6E-409C-BE32-E72D297353CC}">
              <c16:uniqueId val="{00000001-0AE0-47E9-AC72-9CC7BB9884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高森町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13148</v>
      </c>
      <c r="AM8" s="68"/>
      <c r="AN8" s="68"/>
      <c r="AO8" s="68"/>
      <c r="AP8" s="68"/>
      <c r="AQ8" s="68"/>
      <c r="AR8" s="68"/>
      <c r="AS8" s="68"/>
      <c r="AT8" s="67">
        <f>データ!T6</f>
        <v>45.36</v>
      </c>
      <c r="AU8" s="67"/>
      <c r="AV8" s="67"/>
      <c r="AW8" s="67"/>
      <c r="AX8" s="67"/>
      <c r="AY8" s="67"/>
      <c r="AZ8" s="67"/>
      <c r="BA8" s="67"/>
      <c r="BB8" s="67">
        <f>データ!U6</f>
        <v>289.86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53.81</v>
      </c>
      <c r="Q10" s="67"/>
      <c r="R10" s="67"/>
      <c r="S10" s="67"/>
      <c r="T10" s="67"/>
      <c r="U10" s="67"/>
      <c r="V10" s="67"/>
      <c r="W10" s="67">
        <f>データ!Q6</f>
        <v>89.12</v>
      </c>
      <c r="X10" s="67"/>
      <c r="Y10" s="67"/>
      <c r="Z10" s="67"/>
      <c r="AA10" s="67"/>
      <c r="AB10" s="67"/>
      <c r="AC10" s="67"/>
      <c r="AD10" s="68">
        <f>データ!R6</f>
        <v>3744</v>
      </c>
      <c r="AE10" s="68"/>
      <c r="AF10" s="68"/>
      <c r="AG10" s="68"/>
      <c r="AH10" s="68"/>
      <c r="AI10" s="68"/>
      <c r="AJ10" s="68"/>
      <c r="AK10" s="2"/>
      <c r="AL10" s="68">
        <f>データ!V6</f>
        <v>7031</v>
      </c>
      <c r="AM10" s="68"/>
      <c r="AN10" s="68"/>
      <c r="AO10" s="68"/>
      <c r="AP10" s="68"/>
      <c r="AQ10" s="68"/>
      <c r="AR10" s="68"/>
      <c r="AS10" s="68"/>
      <c r="AT10" s="67">
        <f>データ!W6</f>
        <v>3.07</v>
      </c>
      <c r="AU10" s="67"/>
      <c r="AV10" s="67"/>
      <c r="AW10" s="67"/>
      <c r="AX10" s="67"/>
      <c r="AY10" s="67"/>
      <c r="AZ10" s="67"/>
      <c r="BA10" s="67"/>
      <c r="BB10" s="67">
        <f>データ!X6</f>
        <v>2290.23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opPno8ZRQ21y7bRtZIXjj8kLEUZh9Q2L1//p7eORlMSAtptlHItcSvH5Vh7oZVCajZ2NEhdX7X6i/9pONZ7owQ==" saltValue="LHDs3XDjZJUcMaPowrCp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204030</v>
      </c>
      <c r="D6" s="33">
        <f t="shared" si="3"/>
        <v>47</v>
      </c>
      <c r="E6" s="33">
        <f t="shared" si="3"/>
        <v>17</v>
      </c>
      <c r="F6" s="33">
        <f t="shared" si="3"/>
        <v>1</v>
      </c>
      <c r="G6" s="33">
        <f t="shared" si="3"/>
        <v>0</v>
      </c>
      <c r="H6" s="33" t="str">
        <f t="shared" si="3"/>
        <v>長野県　高森町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53.81</v>
      </c>
      <c r="Q6" s="34">
        <f t="shared" si="3"/>
        <v>89.12</v>
      </c>
      <c r="R6" s="34">
        <f t="shared" si="3"/>
        <v>3744</v>
      </c>
      <c r="S6" s="34">
        <f t="shared" si="3"/>
        <v>13148</v>
      </c>
      <c r="T6" s="34">
        <f t="shared" si="3"/>
        <v>45.36</v>
      </c>
      <c r="U6" s="34">
        <f t="shared" si="3"/>
        <v>289.86</v>
      </c>
      <c r="V6" s="34">
        <f t="shared" si="3"/>
        <v>7031</v>
      </c>
      <c r="W6" s="34">
        <f t="shared" si="3"/>
        <v>3.07</v>
      </c>
      <c r="X6" s="34">
        <f t="shared" si="3"/>
        <v>2290.23</v>
      </c>
      <c r="Y6" s="35">
        <f>IF(Y7="",NA(),Y7)</f>
        <v>82.38</v>
      </c>
      <c r="Z6" s="35">
        <f t="shared" ref="Z6:AH6" si="4">IF(Z7="",NA(),Z7)</f>
        <v>86.58</v>
      </c>
      <c r="AA6" s="35">
        <f t="shared" si="4"/>
        <v>81.66</v>
      </c>
      <c r="AB6" s="35">
        <f t="shared" si="4"/>
        <v>84.2</v>
      </c>
      <c r="AC6" s="35">
        <f t="shared" si="4"/>
        <v>79.38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1264.3900000000001</v>
      </c>
      <c r="BG6" s="35">
        <f t="shared" ref="BG6:BO6" si="7">IF(BG7="",NA(),BG7)</f>
        <v>1128.99</v>
      </c>
      <c r="BH6" s="35">
        <f t="shared" si="7"/>
        <v>2701.73</v>
      </c>
      <c r="BI6" s="35">
        <f t="shared" si="7"/>
        <v>2619.46</v>
      </c>
      <c r="BJ6" s="35">
        <f t="shared" si="7"/>
        <v>2819.95</v>
      </c>
      <c r="BK6" s="35">
        <f t="shared" si="7"/>
        <v>1696.96</v>
      </c>
      <c r="BL6" s="35">
        <f t="shared" si="7"/>
        <v>1162.3599999999999</v>
      </c>
      <c r="BM6" s="35">
        <f t="shared" si="7"/>
        <v>1047.6500000000001</v>
      </c>
      <c r="BN6" s="35">
        <f t="shared" si="7"/>
        <v>1124.26</v>
      </c>
      <c r="BO6" s="35">
        <f t="shared" si="7"/>
        <v>1048.23</v>
      </c>
      <c r="BP6" s="34" t="str">
        <f>IF(BP7="","",IF(BP7="-","【-】","【"&amp;SUBSTITUTE(TEXT(BP7,"#,##0.00"),"-","△")&amp;"】"))</f>
        <v>【682.78】</v>
      </c>
      <c r="BQ6" s="35">
        <f>IF(BQ7="",NA(),BQ7)</f>
        <v>75.73</v>
      </c>
      <c r="BR6" s="35">
        <f t="shared" ref="BR6:BZ6" si="8">IF(BR7="",NA(),BR7)</f>
        <v>85.75</v>
      </c>
      <c r="BS6" s="35">
        <f t="shared" si="8"/>
        <v>73.959999999999994</v>
      </c>
      <c r="BT6" s="35">
        <f t="shared" si="8"/>
        <v>101.42</v>
      </c>
      <c r="BU6" s="35">
        <f t="shared" si="8"/>
        <v>72.150000000000006</v>
      </c>
      <c r="BV6" s="35">
        <f t="shared" si="8"/>
        <v>47.23</v>
      </c>
      <c r="BW6" s="35">
        <f t="shared" si="8"/>
        <v>68.209999999999994</v>
      </c>
      <c r="BX6" s="35">
        <f t="shared" si="8"/>
        <v>74.040000000000006</v>
      </c>
      <c r="BY6" s="35">
        <f t="shared" si="8"/>
        <v>80.58</v>
      </c>
      <c r="BZ6" s="35">
        <f t="shared" si="8"/>
        <v>78.92</v>
      </c>
      <c r="CA6" s="34" t="str">
        <f>IF(CA7="","",IF(CA7="-","【-】","【"&amp;SUBSTITUTE(TEXT(CA7,"#,##0.00"),"-","△")&amp;"】"))</f>
        <v>【100.91】</v>
      </c>
      <c r="CB6" s="35">
        <f>IF(CB7="",NA(),CB7)</f>
        <v>270.79000000000002</v>
      </c>
      <c r="CC6" s="35">
        <f t="shared" ref="CC6:CK6" si="9">IF(CC7="",NA(),CC7)</f>
        <v>241.48</v>
      </c>
      <c r="CD6" s="35">
        <f t="shared" si="9"/>
        <v>280.89</v>
      </c>
      <c r="CE6" s="35">
        <f t="shared" si="9"/>
        <v>203.83</v>
      </c>
      <c r="CF6" s="35">
        <f t="shared" si="9"/>
        <v>287.98</v>
      </c>
      <c r="CG6" s="35">
        <f t="shared" si="9"/>
        <v>351.41</v>
      </c>
      <c r="CH6" s="35">
        <f t="shared" si="9"/>
        <v>250.84</v>
      </c>
      <c r="CI6" s="35">
        <f t="shared" si="9"/>
        <v>235.61</v>
      </c>
      <c r="CJ6" s="35">
        <f t="shared" si="9"/>
        <v>216.21</v>
      </c>
      <c r="CK6" s="35">
        <f t="shared" si="9"/>
        <v>220.31</v>
      </c>
      <c r="CL6" s="34" t="str">
        <f>IF(CL7="","",IF(CL7="-","【-】","【"&amp;SUBSTITUTE(TEXT(CL7,"#,##0.00"),"-","△")&amp;"】"))</f>
        <v>【136.86】</v>
      </c>
      <c r="CM6" s="35">
        <f>IF(CM7="",NA(),CM7)</f>
        <v>40.51</v>
      </c>
      <c r="CN6" s="35">
        <f t="shared" ref="CN6:CV6" si="10">IF(CN7="",NA(),CN7)</f>
        <v>41.85</v>
      </c>
      <c r="CO6" s="35">
        <f t="shared" si="10"/>
        <v>41.95</v>
      </c>
      <c r="CP6" s="35">
        <f t="shared" si="10"/>
        <v>48.06</v>
      </c>
      <c r="CQ6" s="35">
        <f t="shared" si="10"/>
        <v>51.53</v>
      </c>
      <c r="CR6" s="35">
        <f t="shared" si="10"/>
        <v>43.53</v>
      </c>
      <c r="CS6" s="35">
        <f t="shared" si="10"/>
        <v>49.39</v>
      </c>
      <c r="CT6" s="35">
        <f t="shared" si="10"/>
        <v>49.25</v>
      </c>
      <c r="CU6" s="35">
        <f t="shared" si="10"/>
        <v>50.24</v>
      </c>
      <c r="CV6" s="35">
        <f t="shared" si="10"/>
        <v>49.68</v>
      </c>
      <c r="CW6" s="34" t="str">
        <f>IF(CW7="","",IF(CW7="-","【-】","【"&amp;SUBSTITUTE(TEXT(CW7,"#,##0.00"),"-","△")&amp;"】"))</f>
        <v>【58.98】</v>
      </c>
      <c r="CX6" s="35">
        <f>IF(CX7="",NA(),CX7)</f>
        <v>87.28</v>
      </c>
      <c r="CY6" s="35">
        <f t="shared" ref="CY6:DG6" si="11">IF(CY7="",NA(),CY7)</f>
        <v>86.85</v>
      </c>
      <c r="CZ6" s="35">
        <f t="shared" si="11"/>
        <v>89.71</v>
      </c>
      <c r="DA6" s="35">
        <f t="shared" si="11"/>
        <v>90</v>
      </c>
      <c r="DB6" s="35">
        <f t="shared" si="11"/>
        <v>90.27</v>
      </c>
      <c r="DC6" s="35">
        <f t="shared" si="11"/>
        <v>64.14</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204030</v>
      </c>
      <c r="D7" s="37">
        <v>47</v>
      </c>
      <c r="E7" s="37">
        <v>17</v>
      </c>
      <c r="F7" s="37">
        <v>1</v>
      </c>
      <c r="G7" s="37">
        <v>0</v>
      </c>
      <c r="H7" s="37" t="s">
        <v>97</v>
      </c>
      <c r="I7" s="37" t="s">
        <v>98</v>
      </c>
      <c r="J7" s="37" t="s">
        <v>99</v>
      </c>
      <c r="K7" s="37" t="s">
        <v>100</v>
      </c>
      <c r="L7" s="37" t="s">
        <v>101</v>
      </c>
      <c r="M7" s="37" t="s">
        <v>102</v>
      </c>
      <c r="N7" s="38" t="s">
        <v>103</v>
      </c>
      <c r="O7" s="38" t="s">
        <v>104</v>
      </c>
      <c r="P7" s="38">
        <v>53.81</v>
      </c>
      <c r="Q7" s="38">
        <v>89.12</v>
      </c>
      <c r="R7" s="38">
        <v>3744</v>
      </c>
      <c r="S7" s="38">
        <v>13148</v>
      </c>
      <c r="T7" s="38">
        <v>45.36</v>
      </c>
      <c r="U7" s="38">
        <v>289.86</v>
      </c>
      <c r="V7" s="38">
        <v>7031</v>
      </c>
      <c r="W7" s="38">
        <v>3.07</v>
      </c>
      <c r="X7" s="38">
        <v>2290.23</v>
      </c>
      <c r="Y7" s="38">
        <v>82.38</v>
      </c>
      <c r="Z7" s="38">
        <v>86.58</v>
      </c>
      <c r="AA7" s="38">
        <v>81.66</v>
      </c>
      <c r="AB7" s="38">
        <v>84.2</v>
      </c>
      <c r="AC7" s="38">
        <v>79.38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1264.3900000000001</v>
      </c>
      <c r="BG7" s="38">
        <v>1128.99</v>
      </c>
      <c r="BH7" s="38">
        <v>2701.73</v>
      </c>
      <c r="BI7" s="38">
        <v>2619.46</v>
      </c>
      <c r="BJ7" s="38">
        <v>2819.95</v>
      </c>
      <c r="BK7" s="38">
        <v>1696.96</v>
      </c>
      <c r="BL7" s="38">
        <v>1162.3599999999999</v>
      </c>
      <c r="BM7" s="38">
        <v>1047.6500000000001</v>
      </c>
      <c r="BN7" s="38">
        <v>1124.26</v>
      </c>
      <c r="BO7" s="38">
        <v>1048.23</v>
      </c>
      <c r="BP7" s="38">
        <v>682.78</v>
      </c>
      <c r="BQ7" s="38">
        <v>75.73</v>
      </c>
      <c r="BR7" s="38">
        <v>85.75</v>
      </c>
      <c r="BS7" s="38">
        <v>73.959999999999994</v>
      </c>
      <c r="BT7" s="38">
        <v>101.42</v>
      </c>
      <c r="BU7" s="38">
        <v>72.150000000000006</v>
      </c>
      <c r="BV7" s="38">
        <v>47.23</v>
      </c>
      <c r="BW7" s="38">
        <v>68.209999999999994</v>
      </c>
      <c r="BX7" s="38">
        <v>74.040000000000006</v>
      </c>
      <c r="BY7" s="38">
        <v>80.58</v>
      </c>
      <c r="BZ7" s="38">
        <v>78.92</v>
      </c>
      <c r="CA7" s="38">
        <v>100.91</v>
      </c>
      <c r="CB7" s="38">
        <v>270.79000000000002</v>
      </c>
      <c r="CC7" s="38">
        <v>241.48</v>
      </c>
      <c r="CD7" s="38">
        <v>280.89</v>
      </c>
      <c r="CE7" s="38">
        <v>203.83</v>
      </c>
      <c r="CF7" s="38">
        <v>287.98</v>
      </c>
      <c r="CG7" s="38">
        <v>351.41</v>
      </c>
      <c r="CH7" s="38">
        <v>250.84</v>
      </c>
      <c r="CI7" s="38">
        <v>235.61</v>
      </c>
      <c r="CJ7" s="38">
        <v>216.21</v>
      </c>
      <c r="CK7" s="38">
        <v>220.31</v>
      </c>
      <c r="CL7" s="38">
        <v>136.86000000000001</v>
      </c>
      <c r="CM7" s="38">
        <v>40.51</v>
      </c>
      <c r="CN7" s="38">
        <v>41.85</v>
      </c>
      <c r="CO7" s="38">
        <v>41.95</v>
      </c>
      <c r="CP7" s="38">
        <v>48.06</v>
      </c>
      <c r="CQ7" s="38">
        <v>51.53</v>
      </c>
      <c r="CR7" s="38">
        <v>43.53</v>
      </c>
      <c r="CS7" s="38">
        <v>49.39</v>
      </c>
      <c r="CT7" s="38">
        <v>49.25</v>
      </c>
      <c r="CU7" s="38">
        <v>50.24</v>
      </c>
      <c r="CV7" s="38">
        <v>49.68</v>
      </c>
      <c r="CW7" s="38">
        <v>58.98</v>
      </c>
      <c r="CX7" s="38">
        <v>87.28</v>
      </c>
      <c r="CY7" s="38">
        <v>86.85</v>
      </c>
      <c r="CZ7" s="38">
        <v>89.71</v>
      </c>
      <c r="DA7" s="38">
        <v>90</v>
      </c>
      <c r="DB7" s="38">
        <v>90.27</v>
      </c>
      <c r="DC7" s="38">
        <v>64.14</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2020-01-30T01:39:16Z</cp:lastPrinted>
  <dcterms:created xsi:type="dcterms:W3CDTF">2019-12-05T05:04:29Z</dcterms:created>
  <dcterms:modified xsi:type="dcterms:W3CDTF">2020-02-20T02:41:25Z</dcterms:modified>
  <cp:category/>
</cp:coreProperties>
</file>