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21 松川町\"/>
    </mc:Choice>
  </mc:AlternateContent>
  <workbookProtection workbookAlgorithmName="SHA-512" workbookHashValue="W+gEBSdMi+NlOQg7cAEcGCafhxO+uQ/Us24FrqLus/0ohKJopE7lULz4TQuoOBrPZueyxpvVZmMuKDYrozeyTA==" workbookSaltValue="dx+g2S8wKbEVlhV2AL6o9g=="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<sst xmlns="http://schemas.openxmlformats.org/spreadsheetml/2006/main" count="228" uniqueCount="111">
  <si>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</si>
  <si>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</si>
  <si>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</si>
  <si>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</si>
  <si>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</si>
  <si>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</si>
  <si>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</si>
  <si>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</si>
  <si>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</si>
  <si>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</si>
  <si>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</si>
  <si>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</si>
  <si>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</si>
  <si>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</si>
  <si>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</si>
  <si>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</si>
  <si>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</si>
  <si>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</si>
  <si>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</si>
  <si>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</si>
  <si>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</si>
  <si>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</si>
  <si>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</si>
  <si>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</si>
  <si>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</si>
  <si>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</si>
  <si>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</si>
  <si>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</si>
  <si>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</si>
  <si>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</si>
  <si>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</si>
  <si>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</si>
  <si>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</si>
  <si>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</si>
  <si>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</si>
  <si>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</si>
  <si>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</si>
  <si>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</si>
  <si>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</si>
  <si>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</si>
  <si>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</si>
  <si>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</si>
  <si>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</si>
  <si>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</si>
  <si>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</si>
  <si>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</si>
  <si>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</si>
  <si>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</si>
  <si>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</si>
  <si>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</si>
  <si>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</si>
  <si>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</si>
  <si>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</si>
  <si>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</si>
  <si>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</si>
  <si>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</si>
  <si>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</si>
  <si>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</si>
  <si>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</si>
  <si>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</si>
  <si>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</si>
  <si>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</si>
  <si>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</si>
  <si>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</si>
  <si>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</si>
  <si>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</si>
  <si>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</si>
  <si>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</si>
  <si>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</si>
  <si>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</si>
  <si>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</si>
  <si>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</si>
  <si>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</si>
  <si>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</si>
  <si>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</si>
  <si>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</si>
  <si>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</si>
  <si>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</si>
  <si>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</si>
  <si>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</si>
  <si>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</si>
  <si>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</si>
  <si>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</si>
  <si>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</si>
  <si>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</si>
  <si>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</si>
  <si>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</si>
  <si>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</si>
  <si>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</si>
  <si>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</si>
  <si>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</si>
  <si>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</si>
  <si>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</si>
  <si>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</si>
  <si>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</si>
  <si>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　①収益的収支比率は100％を下回っており、単年度収支は赤字の状況です。水洗化率上昇に伴う使用料収入の増加により、改善傾向にありますが、一般会計繰入金に依存している状況です。
　④企業債残高対事業規模比率は、平成30年度に施設の建設改良に伴い企業債の借入を行ったことから、前年度と比較すると比率が上昇しています。
　⑤経費回収率は、水洗化率上昇に伴う使用料収入の増加により、上昇傾向で推移しており、平成28年度より100％を上回っています。
　⑥汚水処理原価は包括民間委託の実施など、維持管理の効率化に努めていることから、減少傾向です。
　⑦施設利用率⑧水洗化率は上昇傾向で推移していますが、平均より数値が低いため、接続促進等の取り組みが必要です。
　現在のところ、人口減少よりも水洗化人口の増加が若干上回っているため、経営の健全性・効率性の指標も上昇傾向で推移していますが、近い将来減少に転じることが推測されます。接続促進や使用料の改定による収入確保に対する取り組みや、隣接する農集排処理区の統合による汚水処理の効率化などの検討を進める必要があります。</t>
    <rPh sb="2" eb="5">
      <t>シュウエキテキ</t>
    </rPh>
    <rPh sb="5" eb="7">
      <t>シュウシ</t>
    </rPh>
    <rPh sb="7" eb="9">
      <t>ヒリツ</t>
    </rPh>
    <rPh sb="15" eb="17">
      <t>シタマワ</t>
    </rPh>
    <rPh sb="22" eb="25">
      <t>タンネンド</t>
    </rPh>
    <rPh sb="25" eb="27">
      <t>シュウシ</t>
    </rPh>
    <rPh sb="28" eb="30">
      <t>アカジ</t>
    </rPh>
    <rPh sb="31" eb="33">
      <t>ジョウキョウ</t>
    </rPh>
    <rPh sb="36" eb="39">
      <t>スイセンカ</t>
    </rPh>
    <rPh sb="39" eb="40">
      <t>リツ</t>
    </rPh>
    <rPh sb="40" eb="42">
      <t>ジョウショウ</t>
    </rPh>
    <rPh sb="43" eb="44">
      <t>トモナ</t>
    </rPh>
    <rPh sb="45" eb="48">
      <t>シヨウリョウ</t>
    </rPh>
    <rPh sb="48" eb="50">
      <t>シュウニュウ</t>
    </rPh>
    <rPh sb="51" eb="53">
      <t>ゾウカ</t>
    </rPh>
    <rPh sb="57" eb="59">
      <t>カイゼン</t>
    </rPh>
    <rPh sb="59" eb="61">
      <t>ケイコウ</t>
    </rPh>
    <rPh sb="68" eb="70">
      <t>イッパン</t>
    </rPh>
    <rPh sb="70" eb="72">
      <t>カイケイ</t>
    </rPh>
    <rPh sb="72" eb="74">
      <t>クリイレ</t>
    </rPh>
    <rPh sb="74" eb="75">
      <t>キン</t>
    </rPh>
    <rPh sb="76" eb="78">
      <t>イゾン</t>
    </rPh>
    <rPh sb="82" eb="84">
      <t>ジョウキョウ</t>
    </rPh>
    <rPh sb="90" eb="92">
      <t>キギョウ</t>
    </rPh>
    <rPh sb="92" eb="93">
      <t>サイ</t>
    </rPh>
    <rPh sb="93" eb="95">
      <t>ザンダカ</t>
    </rPh>
    <rPh sb="95" eb="96">
      <t>タイ</t>
    </rPh>
    <rPh sb="96" eb="98">
      <t>ジギョウ</t>
    </rPh>
    <rPh sb="98" eb="100">
      <t>キボ</t>
    </rPh>
    <rPh sb="100" eb="102">
      <t>ヒリツ</t>
    </rPh>
    <rPh sb="104" eb="106">
      <t>ヘイセイ</t>
    </rPh>
    <rPh sb="108" eb="110">
      <t>ネンド</t>
    </rPh>
    <rPh sb="111" eb="113">
      <t>シセツ</t>
    </rPh>
    <rPh sb="114" eb="116">
      <t>ケンセツ</t>
    </rPh>
    <rPh sb="116" eb="118">
      <t>カイリョウ</t>
    </rPh>
    <rPh sb="119" eb="120">
      <t>トモナ</t>
    </rPh>
    <rPh sb="121" eb="123">
      <t>キギョウ</t>
    </rPh>
    <rPh sb="123" eb="124">
      <t>サイ</t>
    </rPh>
    <rPh sb="125" eb="127">
      <t>カリイレ</t>
    </rPh>
    <rPh sb="128" eb="129">
      <t>オコナ</t>
    </rPh>
    <rPh sb="136" eb="139">
      <t>ゼンネンド</t>
    </rPh>
    <rPh sb="140" eb="142">
      <t>ヒカク</t>
    </rPh>
    <rPh sb="145" eb="147">
      <t>ヒリツ</t>
    </rPh>
    <rPh sb="148" eb="150">
      <t>ジョウショウ</t>
    </rPh>
    <rPh sb="159" eb="161">
      <t>ケイヒ</t>
    </rPh>
    <rPh sb="161" eb="163">
      <t>カイシュウ</t>
    </rPh>
    <rPh sb="163" eb="164">
      <t>リツ</t>
    </rPh>
    <rPh sb="166" eb="169">
      <t>スイセンカ</t>
    </rPh>
    <rPh sb="169" eb="170">
      <t>リツ</t>
    </rPh>
    <rPh sb="170" eb="172">
      <t>ジョウショウ</t>
    </rPh>
    <rPh sb="173" eb="174">
      <t>トモナ</t>
    </rPh>
    <rPh sb="175" eb="178">
      <t>シヨウリョウ</t>
    </rPh>
    <rPh sb="178" eb="180">
      <t>シュウニュウ</t>
    </rPh>
    <rPh sb="181" eb="183">
      <t>ゾウカ</t>
    </rPh>
    <rPh sb="187" eb="189">
      <t>ジョウショウ</t>
    </rPh>
    <rPh sb="189" eb="191">
      <t>ケイコウ</t>
    </rPh>
    <rPh sb="192" eb="194">
      <t>スイイ</t>
    </rPh>
    <rPh sb="199" eb="201">
      <t>ヘイセイ</t>
    </rPh>
    <rPh sb="203" eb="205">
      <t>ネンド</t>
    </rPh>
    <rPh sb="212" eb="214">
      <t>ウワマワ</t>
    </rPh>
    <rPh sb="223" eb="225">
      <t>オスイ</t>
    </rPh>
    <rPh sb="225" eb="227">
      <t>ショリ</t>
    </rPh>
    <rPh sb="227" eb="229">
      <t>ゲンカ</t>
    </rPh>
    <rPh sb="230" eb="232">
      <t>ホウカツ</t>
    </rPh>
    <rPh sb="232" eb="234">
      <t>ミンカン</t>
    </rPh>
    <rPh sb="234" eb="236">
      <t>イタク</t>
    </rPh>
    <rPh sb="237" eb="239">
      <t>ジッシ</t>
    </rPh>
    <rPh sb="242" eb="244">
      <t>イジ</t>
    </rPh>
    <rPh sb="244" eb="246">
      <t>カンリ</t>
    </rPh>
    <rPh sb="247" eb="250">
      <t>コウリツカ</t>
    </rPh>
    <rPh sb="251" eb="252">
      <t>ツト</t>
    </rPh>
    <rPh sb="261" eb="263">
      <t>ゲンショウ</t>
    </rPh>
    <rPh sb="263" eb="265">
      <t>ケイコウ</t>
    </rPh>
    <rPh sb="271" eb="273">
      <t>シセツ</t>
    </rPh>
    <rPh sb="273" eb="275">
      <t>リヨウ</t>
    </rPh>
    <rPh sb="275" eb="276">
      <t>リツ</t>
    </rPh>
    <rPh sb="277" eb="280">
      <t>スイセンカ</t>
    </rPh>
    <rPh sb="280" eb="281">
      <t>リツ</t>
    </rPh>
    <rPh sb="282" eb="284">
      <t>ジョウショウ</t>
    </rPh>
    <rPh sb="284" eb="286">
      <t>ケイコウ</t>
    </rPh>
    <rPh sb="287" eb="289">
      <t>スイイ</t>
    </rPh>
    <rPh sb="296" eb="298">
      <t>ヘイキン</t>
    </rPh>
    <rPh sb="300" eb="302">
      <t>スウチ</t>
    </rPh>
    <rPh sb="303" eb="304">
      <t>ヒク</t>
    </rPh>
    <rPh sb="308" eb="310">
      <t>セツゾク</t>
    </rPh>
    <rPh sb="310" eb="312">
      <t>ソクシン</t>
    </rPh>
    <rPh sb="312" eb="313">
      <t>トウ</t>
    </rPh>
    <rPh sb="314" eb="315">
      <t>ト</t>
    </rPh>
    <rPh sb="316" eb="317">
      <t>ク</t>
    </rPh>
    <rPh sb="319" eb="321">
      <t>ヒツヨウ</t>
    </rPh>
    <rPh sb="327" eb="329">
      <t>ゲンザイ</t>
    </rPh>
    <rPh sb="334" eb="336">
      <t>ジンコウ</t>
    </rPh>
    <rPh sb="336" eb="338">
      <t>ゲンショウ</t>
    </rPh>
    <rPh sb="341" eb="344">
      <t>スイセンカ</t>
    </rPh>
    <rPh sb="344" eb="346">
      <t>ジンコウ</t>
    </rPh>
    <rPh sb="347" eb="349">
      <t>ゾウカ</t>
    </rPh>
    <rPh sb="350" eb="352">
      <t>ジャッカン</t>
    </rPh>
    <rPh sb="352" eb="354">
      <t>ウワマワ</t>
    </rPh>
    <rPh sb="361" eb="363">
      <t>ケイエイ</t>
    </rPh>
    <rPh sb="364" eb="367">
      <t>ケンゼンセイ</t>
    </rPh>
    <rPh sb="368" eb="371">
      <t>コウリツセイ</t>
    </rPh>
    <rPh sb="372" eb="374">
      <t>シヒョウ</t>
    </rPh>
    <rPh sb="375" eb="377">
      <t>ジョウショウ</t>
    </rPh>
    <rPh sb="377" eb="379">
      <t>ケイコウ</t>
    </rPh>
    <rPh sb="380" eb="382">
      <t>スイイ</t>
    </rPh>
    <rPh sb="389" eb="390">
      <t>チカ</t>
    </rPh>
    <rPh sb="391" eb="393">
      <t>ショウライ</t>
    </rPh>
    <rPh sb="393" eb="395">
      <t>ゲンショウ</t>
    </rPh>
    <rPh sb="396" eb="397">
      <t>テン</t>
    </rPh>
    <rPh sb="402" eb="404">
      <t>スイソク</t>
    </rPh>
    <rPh sb="409" eb="411">
      <t>セツゾク</t>
    </rPh>
    <rPh sb="411" eb="413">
      <t>ソクシン</t>
    </rPh>
    <rPh sb="414" eb="417">
      <t>シヨウリョウ</t>
    </rPh>
    <rPh sb="418" eb="420">
      <t>カイテイ</t>
    </rPh>
    <rPh sb="423" eb="425">
      <t>シュウニュウ</t>
    </rPh>
    <rPh sb="425" eb="427">
      <t>カクホ</t>
    </rPh>
    <rPh sb="428" eb="429">
      <t>タイ</t>
    </rPh>
    <rPh sb="431" eb="432">
      <t>ト</t>
    </rPh>
    <rPh sb="433" eb="434">
      <t>ク</t>
    </rPh>
    <rPh sb="437" eb="439">
      <t>リンセツ</t>
    </rPh>
    <rPh sb="441" eb="444">
      <t>ノウシュウハイ</t>
    </rPh>
    <rPh sb="444" eb="446">
      <t>ショリ</t>
    </rPh>
    <rPh sb="446" eb="447">
      <t>ク</t>
    </rPh>
    <rPh sb="448" eb="450">
      <t>トウゴウ</t>
    </rPh>
    <rPh sb="453" eb="455">
      <t>オスイ</t>
    </rPh>
    <rPh sb="455" eb="457">
      <t>ショリ</t>
    </rPh>
    <rPh sb="458" eb="461">
      <t>コウリツカ</t>
    </rPh>
    <rPh sb="464" eb="466">
      <t>ケントウ</t>
    </rPh>
    <rPh sb="467" eb="468">
      <t>スス</t>
    </rPh>
    <rPh sb="470" eb="472">
      <t>ヒツヨウ</t>
    </rPh>
    <phoneticPr fontId="1"/>
  </si>
  <si>
    <t>参照用</t>
    <rPh sb="0" eb="3">
      <t>サンショウヨウ</t>
    </rPh>
    <phoneticPr fontId="1"/>
  </si>
  <si>
    <t>長野県　松川町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</si>
  <si>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</si>
  <si>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</si>
  <si>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</si>
  <si>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</si>
  <si>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</si>
  <si>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</si>
  <si>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</si>
  <si>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</si>
  <si>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</si>
  <si>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</si>
  <si>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</si>
  <si>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10年に供用を開始しており、平成30年で20年が経過しています。管渠の耐用年数50年を経過していないため、老朽化に伴う改築更新は実施していませんが、計画的にカメラ調査を実施しており、状況把握と延命化を図っています。</t>
    <rPh sb="1" eb="3">
      <t>ヘイセイ</t>
    </rPh>
    <rPh sb="5" eb="6">
      <t>ネン</t>
    </rPh>
    <rPh sb="7" eb="9">
      <t>キョウヨウ</t>
    </rPh>
    <rPh sb="10" eb="12">
      <t>カイシ</t>
    </rPh>
    <rPh sb="17" eb="19">
      <t>ヘイセイ</t>
    </rPh>
    <rPh sb="21" eb="22">
      <t>ネン</t>
    </rPh>
    <rPh sb="25" eb="26">
      <t>ネン</t>
    </rPh>
    <rPh sb="27" eb="29">
      <t>ケイカ</t>
    </rPh>
    <rPh sb="35" eb="37">
      <t>カンキョ</t>
    </rPh>
    <rPh sb="38" eb="40">
      <t>タイヨウ</t>
    </rPh>
    <rPh sb="40" eb="42">
      <t>ネンスウ</t>
    </rPh>
    <rPh sb="44" eb="45">
      <t>ネン</t>
    </rPh>
    <rPh sb="46" eb="48">
      <t>ケイカ</t>
    </rPh>
    <rPh sb="56" eb="59">
      <t>ロウキュウカ</t>
    </rPh>
    <rPh sb="60" eb="61">
      <t>トモナ</t>
    </rPh>
    <rPh sb="62" eb="64">
      <t>カイチク</t>
    </rPh>
    <rPh sb="64" eb="66">
      <t>コウシン</t>
    </rPh>
    <rPh sb="67" eb="69">
      <t>ジッシ</t>
    </rPh>
    <rPh sb="77" eb="80">
      <t>ケイカクテキ</t>
    </rPh>
    <rPh sb="84" eb="86">
      <t>チョウサ</t>
    </rPh>
    <rPh sb="87" eb="89">
      <t>ジッシ</t>
    </rPh>
    <rPh sb="94" eb="96">
      <t>ジョウキョウ</t>
    </rPh>
    <rPh sb="96" eb="98">
      <t>ハアク</t>
    </rPh>
    <rPh sb="99" eb="101">
      <t>エンメイ</t>
    </rPh>
    <rPh sb="101" eb="102">
      <t>カ</t>
    </rPh>
    <rPh sb="103" eb="104">
      <t>ハカ</t>
    </rPh>
    <phoneticPr fontId="1"/>
  </si>
  <si>
    <t>　平成31年4月から地方公営企業法を適用して、官庁会計方式から公営企業会計方式の会計処理へ移行します。固定資産の評価等から経営状況を把握することで、効果的な資産の維持管理を行い、経営指標の改善に取り組んでいきます。</t>
    <rPh sb="23" eb="25">
      <t>カンチョウ</t>
    </rPh>
    <rPh sb="25" eb="27">
      <t>カイケイ</t>
    </rPh>
    <rPh sb="27" eb="29">
      <t>ホウシキ</t>
    </rPh>
    <rPh sb="31" eb="33">
      <t>コウエイ</t>
    </rPh>
    <rPh sb="37" eb="39">
      <t>ホウシキ</t>
    </rPh>
    <rPh sb="40" eb="42">
      <t>カイケイ</t>
    </rPh>
    <rPh sb="42" eb="44">
      <t>ショリ</t>
    </rPh>
    <rPh sb="45" eb="47">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</si>
</sst>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48-4F93-BF8E-387A189302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2048-4F93-BF8E-387A189302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48.56</c:v>
                </c:pt>
                <c:pt idx="1">
                  <c:v>48.96</c:v>
                </c:pt>
                <c:pt idx="2">
                  <c:v>49.44</c:v>
                </c:pt>
                <c:pt idx="3">
                  <c:v>51.3</c:v>
                </c:pt>
                <c:pt idx="4">
                  <c:v>50.74</c:v>
                </c:pt>
              </c:numCache>
            </c:numRef>
          </c:val>
          <c:extLst>
            <c:ext xmlns:c16="http://schemas.microsoft.com/office/drawing/2014/chart" uri="{C3380CC4-5D6E-409C-BE32-E72D297353CC}">
              <c16:uniqueId val="{00000000-9478-48B4-9171-6DE7DDCB18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9478-48B4-9171-6DE7DDCB18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78.989999999999995</c:v>
                </c:pt>
                <c:pt idx="1">
                  <c:v>79.319999999999993</c:v>
                </c:pt>
                <c:pt idx="2">
                  <c:v>79.48</c:v>
                </c:pt>
                <c:pt idx="3">
                  <c:v>79.78</c:v>
                </c:pt>
                <c:pt idx="4">
                  <c:v>80.010000000000005</c:v>
                </c:pt>
              </c:numCache>
            </c:numRef>
          </c:val>
          <c:extLst>
            <c:ext xmlns:c16="http://schemas.microsoft.com/office/drawing/2014/chart" uri="{C3380CC4-5D6E-409C-BE32-E72D297353CC}">
              <c16:uniqueId val="{00000000-FD2E-4185-8F40-78B17914F7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FD2E-4185-8F40-78B17914F7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95.13</c:v>
                </c:pt>
                <c:pt idx="1">
                  <c:v>96.2</c:v>
                </c:pt>
                <c:pt idx="2">
                  <c:v>100.29</c:v>
                </c:pt>
                <c:pt idx="3">
                  <c:v>98.82</c:v>
                </c:pt>
                <c:pt idx="4">
                  <c:v>98.51</c:v>
                </c:pt>
              </c:numCache>
            </c:numRef>
          </c:val>
          <c:extLst>
            <c:ext xmlns:c16="http://schemas.microsoft.com/office/drawing/2014/chart" uri="{C3380CC4-5D6E-409C-BE32-E72D297353CC}">
              <c16:uniqueId val="{00000000-A7CD-4B12-A373-FE797CE095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D-4B12-A373-FE797CE095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30-4FCB-A993-882D72B6EB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0-4FCB-A993-882D72B6EB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1E-4847-8C56-1993C61236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E-4847-8C56-1993C61236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4-48B2-AAF7-C399DB2AC4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4-48B2-AAF7-C399DB2AC4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63-419A-9AA1-70A0D4AEEF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63-419A-9AA1-70A0D4AEEF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2188.41</c:v>
                </c:pt>
                <c:pt idx="3" formatCode="#,##0.00;&quot;△&quot;#,##0.00;&quot;-&quot;">
                  <c:v>2041</c:v>
                </c:pt>
                <c:pt idx="4" formatCode="#,##0.00;&quot;△&quot;#,##0.00;&quot;-&quot;">
                  <c:v>2120.46</c:v>
                </c:pt>
              </c:numCache>
            </c:numRef>
          </c:val>
          <c:extLst>
            <c:ext xmlns:c16="http://schemas.microsoft.com/office/drawing/2014/chart" uri="{C3380CC4-5D6E-409C-BE32-E72D297353CC}">
              <c16:uniqueId val="{00000000-53F8-4433-8295-17860DCA2F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53F8-4433-8295-17860DCA2F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91.21</c:v>
                </c:pt>
                <c:pt idx="1">
                  <c:v>94.2</c:v>
                </c:pt>
                <c:pt idx="2">
                  <c:v>107.12</c:v>
                </c:pt>
                <c:pt idx="3">
                  <c:v>100</c:v>
                </c:pt>
                <c:pt idx="4">
                  <c:v>100</c:v>
                </c:pt>
              </c:numCache>
            </c:numRef>
          </c:val>
          <c:extLst>
            <c:ext xmlns:c16="http://schemas.microsoft.com/office/drawing/2014/chart" uri="{C3380CC4-5D6E-409C-BE32-E72D297353CC}">
              <c16:uniqueId val="{00000000-FC62-4826-9D78-CBAF0E7046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FC62-4826-9D78-CBAF0E7046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190.17</c:v>
                </c:pt>
                <c:pt idx="1">
                  <c:v>184.22</c:v>
                </c:pt>
                <c:pt idx="2">
                  <c:v>162.4</c:v>
                </c:pt>
                <c:pt idx="3">
                  <c:v>175.77</c:v>
                </c:pt>
                <c:pt idx="4">
                  <c:v>159.51</c:v>
                </c:pt>
              </c:numCache>
            </c:numRef>
          </c:val>
          <c:extLst>
            <c:ext xmlns:c16="http://schemas.microsoft.com/office/drawing/2014/chart" uri="{C3380CC4-5D6E-409C-BE32-E72D297353CC}">
              <c16:uniqueId val="{00000000-0619-441B-BF49-4B3972AD3C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0619-441B-BF49-4B3972AD3C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松川町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Cc2</v>
      </c>
      <c r="X8" s="44"/>
      <c r="Y8" s="44"/>
      <c r="Z8" s="44"/>
      <c r="AA8" s="44"/>
      <c r="AB8" s="44"/>
      <c r="AC8" s="44"/>
      <c r="AD8" s="45" t="str">
        <f>データ!$M$6</f>
        <v>非設置</v>
      </c>
      <c r="AE8" s="45"/>
      <c r="AF8" s="45"/>
      <c r="AG8" s="45"/>
      <c r="AH8" s="45"/>
      <c r="AI8" s="45"/>
      <c r="AJ8" s="45"/>
      <c r="AK8" s="3"/>
      <c r="AL8" s="46">
        <f>データ!S6</f>
        <v>13272</v>
      </c>
      <c r="AM8" s="46"/>
      <c r="AN8" s="46"/>
      <c r="AO8" s="46"/>
      <c r="AP8" s="46"/>
      <c r="AQ8" s="46"/>
      <c r="AR8" s="46"/>
      <c r="AS8" s="46"/>
      <c r="AT8" s="47">
        <f>データ!T6</f>
        <v>72.790000000000006</v>
      </c>
      <c r="AU8" s="47"/>
      <c r="AV8" s="47"/>
      <c r="AW8" s="47"/>
      <c r="AX8" s="47"/>
      <c r="AY8" s="47"/>
      <c r="AZ8" s="47"/>
      <c r="BA8" s="47"/>
      <c r="BB8" s="47">
        <f>データ!U6</f>
        <v>182.33</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41.78</v>
      </c>
      <c r="Q10" s="47"/>
      <c r="R10" s="47"/>
      <c r="S10" s="47"/>
      <c r="T10" s="47"/>
      <c r="U10" s="47"/>
      <c r="V10" s="47"/>
      <c r="W10" s="47">
        <f>データ!Q6</f>
        <v>100.28</v>
      </c>
      <c r="X10" s="47"/>
      <c r="Y10" s="47"/>
      <c r="Z10" s="47"/>
      <c r="AA10" s="47"/>
      <c r="AB10" s="47"/>
      <c r="AC10" s="47"/>
      <c r="AD10" s="46">
        <f>データ!R6</f>
        <v>2829</v>
      </c>
      <c r="AE10" s="46"/>
      <c r="AF10" s="46"/>
      <c r="AG10" s="46"/>
      <c r="AH10" s="46"/>
      <c r="AI10" s="46"/>
      <c r="AJ10" s="46"/>
      <c r="AK10" s="2"/>
      <c r="AL10" s="46">
        <f>データ!V6</f>
        <v>5529</v>
      </c>
      <c r="AM10" s="46"/>
      <c r="AN10" s="46"/>
      <c r="AO10" s="46"/>
      <c r="AP10" s="46"/>
      <c r="AQ10" s="46"/>
      <c r="AR10" s="46"/>
      <c r="AS10" s="46"/>
      <c r="AT10" s="47">
        <f>データ!W6</f>
        <v>2.0299999999999998</v>
      </c>
      <c r="AU10" s="47"/>
      <c r="AV10" s="47"/>
      <c r="AW10" s="47"/>
      <c r="AX10" s="47"/>
      <c r="AY10" s="47"/>
      <c r="AZ10" s="47"/>
      <c r="BA10" s="47"/>
      <c r="BB10" s="47">
        <f>データ!X6</f>
        <v>2723.65</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95</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【682.78】</v>
      </c>
      <c r="I86" s="6" t="str">
        <f>データ!CA6</f>
        <v>【100.91】</v>
      </c>
      <c r="J86" s="6" t="str">
        <f>データ!CL6</f>
        <v>【136.86】</v>
      </c>
      <c r="K86" s="6" t="str">
        <f>データ!CW6</f>
        <v>【58.98】</v>
      </c>
      <c r="L86" s="6" t="str">
        <f>データ!DH6</f>
        <v>【95.20】</v>
      </c>
      <c r="M86" s="6" t="s">
        <v>41</v>
      </c>
      <c r="N86" s="6" t="s">
        <v>41</v>
      </c>
      <c r="O86" s="6" t="str">
        <f>データ!EO6</f>
        <v>【0.23】</v>
      </c>
    </row>
  </sheetData>
  <sheetProtection algorithmName="SHA-512" hashValue="gdd7XJAz5n2uBeZYOP1NHC4J0htEsvVgyRwPdOgxB6S6+3RQzFZ8o6G68lfgmCeie1hw+8qoGQ/M5PWPV/USpw==" saltValue="eanlDO9KfUFSVpI7Jvf4y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96</v>
      </c>
      <c r="B6" s="33">
        <f t="shared" ref="B6:X6" si="1">B7</f>
        <v>2018</v>
      </c>
      <c r="C6" s="33">
        <f t="shared" si="1"/>
        <v>204021</v>
      </c>
      <c r="D6" s="33">
        <f t="shared" si="1"/>
        <v>47</v>
      </c>
      <c r="E6" s="33">
        <f t="shared" si="1"/>
        <v>17</v>
      </c>
      <c r="F6" s="33">
        <f t="shared" si="1"/>
        <v>1</v>
      </c>
      <c r="G6" s="33">
        <f t="shared" si="1"/>
        <v>0</v>
      </c>
      <c r="H6" s="33" t="str">
        <f t="shared" si="1"/>
        <v>長野県　松川町</v>
      </c>
      <c r="I6" s="33" t="str">
        <f t="shared" si="1"/>
        <v>法非適用</v>
      </c>
      <c r="J6" s="33" t="str">
        <f t="shared" si="1"/>
        <v>下水道事業</v>
      </c>
      <c r="K6" s="33" t="str">
        <f t="shared" si="1"/>
        <v>公共下水道</v>
      </c>
      <c r="L6" s="33" t="str">
        <f t="shared" si="1"/>
        <v>Cc2</v>
      </c>
      <c r="M6" s="33" t="str">
        <f t="shared" si="1"/>
        <v>非設置</v>
      </c>
      <c r="N6" s="37" t="str">
        <f t="shared" si="1"/>
        <v>-</v>
      </c>
      <c r="O6" s="37" t="str">
        <f t="shared" si="1"/>
        <v>該当数値なし</v>
      </c>
      <c r="P6" s="37">
        <f t="shared" si="1"/>
        <v>41.78</v>
      </c>
      <c r="Q6" s="37">
        <f t="shared" si="1"/>
        <v>100.28</v>
      </c>
      <c r="R6" s="37">
        <f t="shared" si="1"/>
        <v>2829</v>
      </c>
      <c r="S6" s="37">
        <f t="shared" si="1"/>
        <v>13272</v>
      </c>
      <c r="T6" s="37">
        <f t="shared" si="1"/>
        <v>72.790000000000006</v>
      </c>
      <c r="U6" s="37">
        <f t="shared" si="1"/>
        <v>182.33</v>
      </c>
      <c r="V6" s="37">
        <f t="shared" si="1"/>
        <v>5529</v>
      </c>
      <c r="W6" s="37">
        <f t="shared" si="1"/>
        <v>2.0299999999999998</v>
      </c>
      <c r="X6" s="37">
        <f t="shared" si="1"/>
        <v>2723.65</v>
      </c>
      <c r="Y6" s="41">
        <f t="shared" ref="Y6:AH6" si="2">IF(Y7="",NA(),Y7)</f>
        <v>95.13</v>
      </c>
      <c r="Z6" s="41">
        <f t="shared" si="2"/>
        <v>96.2</v>
      </c>
      <c r="AA6" s="41">
        <f t="shared" si="2"/>
        <v>100.29</v>
      </c>
      <c r="AB6" s="41">
        <f t="shared" si="2"/>
        <v>98.82</v>
      </c>
      <c r="AC6" s="41">
        <f t="shared" si="2"/>
        <v>98.51</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41">
        <f t="shared" si="5"/>
        <v>2188.41</v>
      </c>
      <c r="BI6" s="41">
        <f t="shared" si="5"/>
        <v>2041</v>
      </c>
      <c r="BJ6" s="41">
        <f t="shared" si="5"/>
        <v>2120.46</v>
      </c>
      <c r="BK6" s="41">
        <f t="shared" si="5"/>
        <v>1136.5</v>
      </c>
      <c r="BL6" s="41">
        <f t="shared" si="5"/>
        <v>1118.56</v>
      </c>
      <c r="BM6" s="41">
        <f t="shared" si="5"/>
        <v>1111.31</v>
      </c>
      <c r="BN6" s="41">
        <f t="shared" si="5"/>
        <v>966.33</v>
      </c>
      <c r="BO6" s="41">
        <f t="shared" si="5"/>
        <v>958.81</v>
      </c>
      <c r="BP6" s="37" t="str">
        <f>IF(BP7="","",IF(BP7="-","【-】","【"&amp;SUBSTITUTE(TEXT(BP7,"#,##0.00"),"-","△")&amp;"】"))</f>
        <v>【682.78】</v>
      </c>
      <c r="BQ6" s="41">
        <f t="shared" ref="BQ6:BZ6" si="6">IF(BQ7="",NA(),BQ7)</f>
        <v>91.21</v>
      </c>
      <c r="BR6" s="41">
        <f t="shared" si="6"/>
        <v>94.2</v>
      </c>
      <c r="BS6" s="41">
        <f t="shared" si="6"/>
        <v>107.12</v>
      </c>
      <c r="BT6" s="41">
        <f t="shared" si="6"/>
        <v>100</v>
      </c>
      <c r="BU6" s="41">
        <f t="shared" si="6"/>
        <v>100</v>
      </c>
      <c r="BV6" s="41">
        <f t="shared" si="6"/>
        <v>71.650000000000006</v>
      </c>
      <c r="BW6" s="41">
        <f t="shared" si="6"/>
        <v>72.33</v>
      </c>
      <c r="BX6" s="41">
        <f t="shared" si="6"/>
        <v>75.540000000000006</v>
      </c>
      <c r="BY6" s="41">
        <f t="shared" si="6"/>
        <v>81.739999999999995</v>
      </c>
      <c r="BZ6" s="41">
        <f t="shared" si="6"/>
        <v>82.88</v>
      </c>
      <c r="CA6" s="37" t="str">
        <f>IF(CA7="","",IF(CA7="-","【-】","【"&amp;SUBSTITUTE(TEXT(CA7,"#,##0.00"),"-","△")&amp;"】"))</f>
        <v>【100.91】</v>
      </c>
      <c r="CB6" s="41">
        <f t="shared" ref="CB6:CK6" si="7">IF(CB7="",NA(),CB7)</f>
        <v>190.17</v>
      </c>
      <c r="CC6" s="41">
        <f t="shared" si="7"/>
        <v>184.22</v>
      </c>
      <c r="CD6" s="41">
        <f t="shared" si="7"/>
        <v>162.4</v>
      </c>
      <c r="CE6" s="41">
        <f t="shared" si="7"/>
        <v>175.77</v>
      </c>
      <c r="CF6" s="41">
        <f t="shared" si="7"/>
        <v>159.51</v>
      </c>
      <c r="CG6" s="41">
        <f t="shared" si="7"/>
        <v>217.82</v>
      </c>
      <c r="CH6" s="41">
        <f t="shared" si="7"/>
        <v>215.28</v>
      </c>
      <c r="CI6" s="41">
        <f t="shared" si="7"/>
        <v>207.96</v>
      </c>
      <c r="CJ6" s="41">
        <f t="shared" si="7"/>
        <v>194.31</v>
      </c>
      <c r="CK6" s="41">
        <f t="shared" si="7"/>
        <v>190.99</v>
      </c>
      <c r="CL6" s="37" t="str">
        <f>IF(CL7="","",IF(CL7="-","【-】","【"&amp;SUBSTITUTE(TEXT(CL7,"#,##0.00"),"-","△")&amp;"】"))</f>
        <v>【136.86】</v>
      </c>
      <c r="CM6" s="41">
        <f t="shared" ref="CM6:CV6" si="8">IF(CM7="",NA(),CM7)</f>
        <v>48.56</v>
      </c>
      <c r="CN6" s="41">
        <f t="shared" si="8"/>
        <v>48.96</v>
      </c>
      <c r="CO6" s="41">
        <f t="shared" si="8"/>
        <v>49.44</v>
      </c>
      <c r="CP6" s="41">
        <f t="shared" si="8"/>
        <v>51.3</v>
      </c>
      <c r="CQ6" s="41">
        <f t="shared" si="8"/>
        <v>50.74</v>
      </c>
      <c r="CR6" s="41">
        <f t="shared" si="8"/>
        <v>54.44</v>
      </c>
      <c r="CS6" s="41">
        <f t="shared" si="8"/>
        <v>54.67</v>
      </c>
      <c r="CT6" s="41">
        <f t="shared" si="8"/>
        <v>53.51</v>
      </c>
      <c r="CU6" s="41">
        <f t="shared" si="8"/>
        <v>53.5</v>
      </c>
      <c r="CV6" s="41">
        <f t="shared" si="8"/>
        <v>52.58</v>
      </c>
      <c r="CW6" s="37" t="str">
        <f>IF(CW7="","",IF(CW7="-","【-】","【"&amp;SUBSTITUTE(TEXT(CW7,"#,##0.00"),"-","△")&amp;"】"))</f>
        <v>【58.98】</v>
      </c>
      <c r="CX6" s="41">
        <f t="shared" ref="CX6:DG6" si="9">IF(CX7="",NA(),CX7)</f>
        <v>78.989999999999995</v>
      </c>
      <c r="CY6" s="41">
        <f t="shared" si="9"/>
        <v>79.319999999999993</v>
      </c>
      <c r="CZ6" s="41">
        <f t="shared" si="9"/>
        <v>79.48</v>
      </c>
      <c r="DA6" s="41">
        <f t="shared" si="9"/>
        <v>79.78</v>
      </c>
      <c r="DB6" s="41">
        <f t="shared" si="9"/>
        <v>80.010000000000005</v>
      </c>
      <c r="DC6" s="41">
        <f t="shared" si="9"/>
        <v>84.2</v>
      </c>
      <c r="DD6" s="41">
        <f t="shared" si="9"/>
        <v>83.8</v>
      </c>
      <c r="DE6" s="41">
        <f t="shared" si="9"/>
        <v>83.91</v>
      </c>
      <c r="DF6" s="41">
        <f t="shared" si="9"/>
        <v>83.51</v>
      </c>
      <c r="DG6" s="41">
        <f t="shared" si="9"/>
        <v>83.02</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0.11</v>
      </c>
      <c r="EL6" s="41">
        <f t="shared" si="12"/>
        <v>0.15</v>
      </c>
      <c r="EM6" s="41">
        <f t="shared" si="12"/>
        <v>0.16</v>
      </c>
      <c r="EN6" s="41">
        <f t="shared" si="12"/>
        <v>0.13</v>
      </c>
      <c r="EO6" s="37" t="str">
        <f>IF(EO7="","",IF(EO7="-","【-】","【"&amp;SUBSTITUTE(TEXT(EO7,"#,##0.00"),"-","△")&amp;"】"))</f>
        <v>【0.23】</v>
      </c>
    </row>
    <row r="7" spans="1:145" s="27" customFormat="1" x14ac:dyDescent="0.15">
      <c r="A7" s="28"/>
      <c r="B7" s="34">
        <v>2018</v>
      </c>
      <c r="C7" s="34">
        <v>204021</v>
      </c>
      <c r="D7" s="34">
        <v>47</v>
      </c>
      <c r="E7" s="34">
        <v>17</v>
      </c>
      <c r="F7" s="34">
        <v>1</v>
      </c>
      <c r="G7" s="34">
        <v>0</v>
      </c>
      <c r="H7" s="34" t="s">
        <v>97</v>
      </c>
      <c r="I7" s="34" t="s">
        <v>98</v>
      </c>
      <c r="J7" s="34" t="s">
        <v>99</v>
      </c>
      <c r="K7" s="34" t="s">
        <v>100</v>
      </c>
      <c r="L7" s="34" t="s">
        <v>101</v>
      </c>
      <c r="M7" s="34" t="s">
        <v>102</v>
      </c>
      <c r="N7" s="38" t="s">
        <v>41</v>
      </c>
      <c r="O7" s="38" t="s">
        <v>103</v>
      </c>
      <c r="P7" s="38">
        <v>41.78</v>
      </c>
      <c r="Q7" s="38">
        <v>100.28</v>
      </c>
      <c r="R7" s="38">
        <v>2829</v>
      </c>
      <c r="S7" s="38">
        <v>13272</v>
      </c>
      <c r="T7" s="38">
        <v>72.790000000000006</v>
      </c>
      <c r="U7" s="38">
        <v>182.33</v>
      </c>
      <c r="V7" s="38">
        <v>5529</v>
      </c>
      <c r="W7" s="38">
        <v>2.0299999999999998</v>
      </c>
      <c r="X7" s="38">
        <v>2723.65</v>
      </c>
      <c r="Y7" s="38">
        <v>95.13</v>
      </c>
      <c r="Z7" s="38">
        <v>96.2</v>
      </c>
      <c r="AA7" s="38">
        <v>100.29</v>
      </c>
      <c r="AB7" s="38">
        <v>98.82</v>
      </c>
      <c r="AC7" s="38">
        <v>98.51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2188.41</v>
      </c>
      <c r="BI7" s="38">
        <v>2041</v>
      </c>
      <c r="BJ7" s="38">
        <v>2120.46</v>
      </c>
      <c r="BK7" s="38">
        <v>1136.5</v>
      </c>
      <c r="BL7" s="38">
        <v>1118.56</v>
      </c>
      <c r="BM7" s="38">
        <v>1111.31</v>
      </c>
      <c r="BN7" s="38">
        <v>966.33</v>
      </c>
      <c r="BO7" s="38">
        <v>958.81</v>
      </c>
      <c r="BP7" s="38">
        <v>682.78</v>
      </c>
      <c r="BQ7" s="38">
        <v>91.21</v>
      </c>
      <c r="BR7" s="38">
        <v>94.2</v>
      </c>
      <c r="BS7" s="38">
        <v>107.12</v>
      </c>
      <c r="BT7" s="38">
        <v>100</v>
      </c>
      <c r="BU7" s="38">
        <v>100</v>
      </c>
      <c r="BV7" s="38">
        <v>71.650000000000006</v>
      </c>
      <c r="BW7" s="38">
        <v>72.33</v>
      </c>
      <c r="BX7" s="38">
        <v>75.540000000000006</v>
      </c>
      <c r="BY7" s="38">
        <v>81.739999999999995</v>
      </c>
      <c r="BZ7" s="38">
        <v>82.88</v>
      </c>
      <c r="CA7" s="38">
        <v>100.91</v>
      </c>
      <c r="CB7" s="38">
        <v>190.17</v>
      </c>
      <c r="CC7" s="38">
        <v>184.22</v>
      </c>
      <c r="CD7" s="38">
        <v>162.4</v>
      </c>
      <c r="CE7" s="38">
        <v>175.77</v>
      </c>
      <c r="CF7" s="38">
        <v>159.51</v>
      </c>
      <c r="CG7" s="38">
        <v>217.82</v>
      </c>
      <c r="CH7" s="38">
        <v>215.28</v>
      </c>
      <c r="CI7" s="38">
        <v>207.96</v>
      </c>
      <c r="CJ7" s="38">
        <v>194.31</v>
      </c>
      <c r="CK7" s="38">
        <v>190.99</v>
      </c>
      <c r="CL7" s="38">
        <v>136.86000000000001</v>
      </c>
      <c r="CM7" s="38">
        <v>48.56</v>
      </c>
      <c r="CN7" s="38">
        <v>48.96</v>
      </c>
      <c r="CO7" s="38">
        <v>49.44</v>
      </c>
      <c r="CP7" s="38">
        <v>51.3</v>
      </c>
      <c r="CQ7" s="38">
        <v>50.74</v>
      </c>
      <c r="CR7" s="38">
        <v>54.44</v>
      </c>
      <c r="CS7" s="38">
        <v>54.67</v>
      </c>
      <c r="CT7" s="38">
        <v>53.51</v>
      </c>
      <c r="CU7" s="38">
        <v>53.5</v>
      </c>
      <c r="CV7" s="38">
        <v>52.58</v>
      </c>
      <c r="CW7" s="38">
        <v>58.98</v>
      </c>
      <c r="CX7" s="38">
        <v>78.989999999999995</v>
      </c>
      <c r="CY7" s="38">
        <v>79.319999999999993</v>
      </c>
      <c r="CZ7" s="38">
        <v>79.48</v>
      </c>
      <c r="DA7" s="38">
        <v>79.78</v>
      </c>
      <c r="DB7" s="38">
        <v>80.010000000000005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104</v>
      </c>
      <c r="C9" s="29" t="s">
        <v>105</v>
      </c>
      <c r="D9" s="29" t="s">
        <v>106</v>
      </c>
      <c r="E9" s="29" t="s">
        <v>107</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2020-01-24T04:57:09Z</cp:lastPrinted>
  <dcterms:created xsi:type="dcterms:W3CDTF">2019-12-05T05:04:28Z</dcterms:created>
  <dcterms:modified xsi:type="dcterms:W3CDTF">2020-02-20T02:41:03Z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2020-02-09T08:55:45Z</vt:filetime>
  </property>
</Properties>
</file>