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4021 松川町\"/>
    </mc:Choice>
  </mc:AlternateContent>
  <workbookProtection workbookAlgorithmName="SHA-512" workbookHashValue="6DAlJeIi9511k5Op0YE4QVLi6KwcRkr6drDzhr7mQE6fNL151pmWoBc/5h+btLWtb3y4PPlU1xZRsaIFQXBpGw==" workbookSaltValue="8reuMKMfgKOPbiJEsan47g==" workbookSpinCount="100000" lockStructure="1"/>
  <bookViews>
    <workbookView xWindow="93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LX78" i="4" s="1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ML53" i="4" s="1"/>
  <c r="CP7" i="5"/>
  <c r="CO7" i="5"/>
  <c r="CN7" i="5"/>
  <c r="CM7" i="5"/>
  <c r="KH53" i="4" s="1"/>
  <c r="CK7" i="5"/>
  <c r="CJ7" i="5"/>
  <c r="CI7" i="5"/>
  <c r="CH7" i="5"/>
  <c r="HH54" i="4" s="1"/>
  <c r="CG7" i="5"/>
  <c r="CF7" i="5"/>
  <c r="CE7" i="5"/>
  <c r="CD7" i="5"/>
  <c r="CC7" i="5"/>
  <c r="CB7" i="5"/>
  <c r="BZ7" i="5"/>
  <c r="BY7" i="5"/>
  <c r="BX7" i="5"/>
  <c r="BW7" i="5"/>
  <c r="BV7" i="5"/>
  <c r="BU7" i="5"/>
  <c r="FJ53" i="4" s="1"/>
  <c r="BT7" i="5"/>
  <c r="BS7" i="5"/>
  <c r="BR7" i="5"/>
  <c r="BQ7" i="5"/>
  <c r="DF53" i="4" s="1"/>
  <c r="BO7" i="5"/>
  <c r="BN7" i="5"/>
  <c r="BM7" i="5"/>
  <c r="BL7" i="5"/>
  <c r="AF54" i="4" s="1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DT32" i="4" s="1"/>
  <c r="AO7" i="5"/>
  <c r="AN7" i="5"/>
  <c r="AM7" i="5"/>
  <c r="AL7" i="5"/>
  <c r="EH31" i="4" s="1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D88" i="4"/>
  <c r="B88" i="4"/>
  <c r="ML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GT54" i="4"/>
  <c r="FJ54" i="4"/>
  <c r="EV54" i="4"/>
  <c r="EH54" i="4"/>
  <c r="DT54" i="4"/>
  <c r="DF54" i="4"/>
  <c r="BV54" i="4"/>
  <c r="BH54" i="4"/>
  <c r="AT54" i="4"/>
  <c r="R54" i="4"/>
  <c r="LX53" i="4"/>
  <c r="LJ53" i="4"/>
  <c r="KV53" i="4"/>
  <c r="IX53" i="4"/>
  <c r="IJ53" i="4"/>
  <c r="HV53" i="4"/>
  <c r="HH53" i="4"/>
  <c r="GT53" i="4"/>
  <c r="EV53" i="4"/>
  <c r="EH53" i="4"/>
  <c r="DT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DT31" i="4"/>
  <c r="DF31" i="4"/>
  <c r="BV31" i="4"/>
  <c r="BH31" i="4"/>
  <c r="AT31" i="4"/>
  <c r="AF31" i="4"/>
  <c r="R31" i="4"/>
  <c r="LO10" i="4"/>
  <c r="JV10" i="4"/>
  <c r="IC10" i="4"/>
  <c r="DU10" i="4"/>
  <c r="AQ10" i="4"/>
  <c r="B10" i="4"/>
  <c r="LO8" i="4"/>
  <c r="JV8" i="4"/>
  <c r="IC8" i="4"/>
  <c r="FJ8" i="4"/>
  <c r="DU8" i="4"/>
  <c r="CF8" i="4"/>
  <c r="AQ8" i="4"/>
  <c r="B8" i="4"/>
  <c r="M88" i="4" l="1"/>
  <c r="IX76" i="4"/>
  <c r="ML52" i="4"/>
  <c r="IX52" i="4"/>
  <c r="FJ52" i="4"/>
  <c r="IX30" i="4"/>
  <c r="BV76" i="4"/>
  <c r="ML76" i="4"/>
  <c r="BV52" i="4"/>
  <c r="FJ30" i="4"/>
  <c r="BV30" i="4"/>
  <c r="C11" i="5"/>
  <c r="D11" i="5"/>
  <c r="E11" i="5"/>
  <c r="B11" i="5"/>
  <c r="AT76" i="4" l="1"/>
  <c r="HV30" i="4"/>
  <c r="LJ76" i="4"/>
  <c r="AT52" i="4"/>
  <c r="EH30" i="4"/>
  <c r="HV76" i="4"/>
  <c r="LJ52" i="4"/>
  <c r="AT30" i="4"/>
  <c r="HV52" i="4"/>
  <c r="EH52" i="4"/>
  <c r="HH52" i="4"/>
  <c r="AF76" i="4"/>
  <c r="DT52" i="4"/>
  <c r="HH30" i="4"/>
  <c r="KV76" i="4"/>
  <c r="AF52" i="4"/>
  <c r="DT30" i="4"/>
  <c r="HH76" i="4"/>
  <c r="KV52" i="4"/>
  <c r="AF30" i="4"/>
  <c r="GT52" i="4"/>
  <c r="R76" i="4"/>
  <c r="DF52" i="4"/>
  <c r="GT30" i="4"/>
  <c r="KH76" i="4"/>
  <c r="R52" i="4"/>
  <c r="DF30" i="4"/>
  <c r="GT76" i="4"/>
  <c r="KH52" i="4"/>
  <c r="R30" i="4"/>
  <c r="LX76" i="4"/>
  <c r="BH52" i="4"/>
  <c r="IJ76" i="4"/>
  <c r="LX52" i="4"/>
  <c r="BH30" i="4"/>
  <c r="IJ52" i="4"/>
  <c r="BH76" i="4"/>
  <c r="EV52" i="4"/>
  <c r="IJ30" i="4"/>
  <c r="EV30" i="4"/>
</calcChain>
</file>

<file path=xl/sharedStrings.xml><?xml version="1.0" encoding="utf-8"?>
<sst xmlns="http://schemas.openxmlformats.org/spreadsheetml/2006/main" count="301" uniqueCount="142">
  <si>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</si>
  <si>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</si>
  <si>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</si>
  <si>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</si>
  <si>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</si>
  <si>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</si>
  <si>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</si>
  <si>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</si>
  <si>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</si>
  <si>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</si>
  <si>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</si>
  <si>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</si>
  <si>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</si>
  <si>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</si>
  <si>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</si>
  <si>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</si>
  <si>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</si>
  <si>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</si>
  <si>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</si>
  <si>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</si>
  <si>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</si>
  <si>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</si>
  <si>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</si>
  <si>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</si>
  <si>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</si>
  <si>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</si>
  <si>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</si>
  <si>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</si>
  <si>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</si>
  <si>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</si>
  <si>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</si>
  <si>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</si>
  <si>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</si>
  <si>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</si>
  <si>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</si>
  <si>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</si>
  <si>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</si>
  <si>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</si>
  <si>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</si>
  <si>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</si>
  <si>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</si>
  <si>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</si>
  <si>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</si>
  <si>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</si>
  <si>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</si>
  <si>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</si>
  <si>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</si>
  <si>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</si>
  <si>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</si>
  <si>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</si>
  <si>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</si>
  <si>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</si>
  <si>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</si>
  <si>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</si>
  <si>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</si>
  <si>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</si>
  <si>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</si>
  <si>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</si>
  <si>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</si>
  <si>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</si>
  <si>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</si>
  <si>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</si>
  <si>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</si>
  <si>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</si>
  <si>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</si>
  <si>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</si>
  <si>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</si>
  <si>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</si>
  <si>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</si>
  <si>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</si>
  <si>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</si>
  <si>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</si>
  <si>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</si>
  <si>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</si>
  <si>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</si>
  <si>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</si>
  <si>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</si>
  <si>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</si>
  <si>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</si>
  <si>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</si>
  <si>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</si>
  <si>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</si>
  <si>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</si>
  <si>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</si>
  <si>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</si>
  <si>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</si>
  <si>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</si>
  <si>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</si>
  <si>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</si>
  <si>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</si>
  <si>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</si>
  <si>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</si>
  <si>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</si>
  <si>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</si>
  <si>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</si>
  <si>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</si>
  <si>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</si>
  <si>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</si>
  <si>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</si>
  <si>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</si>
  <si>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</si>
  <si>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</si>
  <si>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</si>
  <si>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</si>
  <si>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</si>
  <si>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</si>
  <si>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</si>
  <si>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</si>
  <si>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</si>
  <si>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</si>
  <si>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</si>
  <si>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</si>
  <si>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</si>
  <si>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</si>
  <si>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</si>
  <si>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</si>
  <si>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</si>
  <si>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</si>
  <si>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</si>
  <si>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</si>
  <si>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</si>
  <si>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</si>
  <si>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松川町</t>
  </si>
  <si>
    <t>信州まつかわ温泉　清流苑</t>
  </si>
  <si>
    <t>法非適用</t>
  </si>
  <si>
    <t>観光施設事業</t>
  </si>
  <si>
    <t>休養宿泊施設</t>
  </si>
  <si>
    <t>Ａ２Ｂ２</t>
  </si>
  <si>
    <t>非設置</t>
  </si>
  <si>
    <t>該当数値なし</t>
  </si>
  <si>
    <t>導入なし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</si>
  <si>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</si>
  <si>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</si>
  <si>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</si>
  <si>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</si>
  <si>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</si>
  <si>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</si>
  <si>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</si>
  <si>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30年度もリピーターを対象に四半期ごとDMを送付し、利用者数増を図ったが、リピーター・団体宴会客の高齢化などにより利用者数が減少し、売上が落ち込んだ。人件費に関しては、賃金のベースアップを行ったので増となっている。設備に関して、今後も老朽化等による設備改修を控えている為、工事費増が見込まれる。</t>
    <rPh sb="2" eb="3">
      <t>ネン</t>
    </rPh>
    <rPh sb="3" eb="4">
      <t>ド</t>
    </rPh>
    <rPh sb="11" eb="13">
      <t>タイショウ</t>
    </rPh>
    <rPh sb="14" eb="17">
      <t>シハンキ</t>
    </rPh>
    <rPh sb="22" eb="24">
      <t>ソウフ</t>
    </rPh>
    <rPh sb="26" eb="28">
      <t>リヨウ</t>
    </rPh>
    <rPh sb="28" eb="29">
      <t>シャ</t>
    </rPh>
    <rPh sb="29" eb="30">
      <t>スウ</t>
    </rPh>
    <rPh sb="30" eb="31">
      <t>ゾウ</t>
    </rPh>
    <rPh sb="32" eb="33">
      <t>ハカ</t>
    </rPh>
    <rPh sb="66" eb="68">
      <t>ウリアゲ</t>
    </rPh>
    <rPh sb="69" eb="70">
      <t>オ</t>
    </rPh>
    <rPh sb="71" eb="72">
      <t>コ</t>
    </rPh>
    <rPh sb="75" eb="78">
      <t>ジンケンヒ</t>
    </rPh>
    <rPh sb="79" eb="80">
      <t>カン</t>
    </rPh>
    <rPh sb="84" eb="86">
      <t>チンギン</t>
    </rPh>
    <rPh sb="94" eb="95">
      <t>オコナ</t>
    </rPh>
    <rPh sb="99" eb="100">
      <t>ゾウ</t>
    </rPh>
    <rPh sb="114" eb="116">
      <t>コンゴ</t>
    </rPh>
    <rPh sb="117" eb="120">
      <t>ロウキュウカ</t>
    </rPh>
    <rPh sb="120" eb="121">
      <t>トウ</t>
    </rPh>
    <rPh sb="124" eb="126">
      <t>セツビ</t>
    </rPh>
    <rPh sb="126" eb="128">
      <t>カイシュウ</t>
    </rPh>
    <rPh sb="129" eb="130">
      <t>ヒカ</t>
    </rPh>
    <rPh sb="134" eb="135">
      <t>タメ</t>
    </rPh>
    <rPh sb="136" eb="139">
      <t>コウジヒ</t>
    </rPh>
    <rPh sb="139" eb="140">
      <t>ゾウ</t>
    </rPh>
    <rPh sb="141" eb="143">
      <t>ミコ</t>
    </rPh>
    <phoneticPr fontId="5"/>
  </si>
  <si>
    <t>老朽化に伴う工事が、今後多々必要になってくると思われるため、長期的な視点で施設整備計画を立てていきたい。令和２年度にて大型修繕等を行っていく予定である。</t>
    <rPh sb="0" eb="3">
      <t>ロウキュウカ</t>
    </rPh>
    <rPh sb="4" eb="5">
      <t>トモナ</t>
    </rPh>
    <rPh sb="6" eb="8">
      <t>コウジ</t>
    </rPh>
    <rPh sb="10" eb="12">
      <t>コンゴ</t>
    </rPh>
    <rPh sb="12" eb="14">
      <t>タタ</t>
    </rPh>
    <rPh sb="14" eb="16">
      <t>ヒツヨウ</t>
    </rPh>
    <rPh sb="23" eb="24">
      <t>オモ</t>
    </rPh>
    <rPh sb="30" eb="33">
      <t>チョウキテキ</t>
    </rPh>
    <rPh sb="34" eb="36">
      <t>シテン</t>
    </rPh>
    <rPh sb="37" eb="39">
      <t>シセツ</t>
    </rPh>
    <rPh sb="39" eb="41">
      <t>セイビ</t>
    </rPh>
    <rPh sb="41" eb="43">
      <t>ケイカク</t>
    </rPh>
    <rPh sb="44" eb="45">
      <t>タ</t>
    </rPh>
    <rPh sb="52" eb="54">
      <t>レイワ</t>
    </rPh>
    <rPh sb="55" eb="56">
      <t>ネン</t>
    </rPh>
    <rPh sb="56" eb="57">
      <t>ド</t>
    </rPh>
    <rPh sb="59" eb="61">
      <t>オオガタ</t>
    </rPh>
    <rPh sb="61" eb="63">
      <t>シュウゼン</t>
    </rPh>
    <rPh sb="63" eb="64">
      <t>トウ</t>
    </rPh>
    <rPh sb="65" eb="66">
      <t>オコナ</t>
    </rPh>
    <rPh sb="70" eb="72">
      <t>ヨテイ</t>
    </rPh>
    <phoneticPr fontId="5"/>
  </si>
  <si>
    <t>30年度もリピーターを対象に四半期ごとDMを送付し、利用者数増を図ったが、リピーター・団体宴会客の高齢化などにより利用者数が減少してきている。本年度より、町観光センターと連携し、新たな顧客層を獲得する為取組を行っている。</t>
    <rPh sb="71" eb="74">
      <t>ホンネンド</t>
    </rPh>
    <rPh sb="77" eb="78">
      <t>マチ</t>
    </rPh>
    <rPh sb="78" eb="80">
      <t>カンコウ</t>
    </rPh>
    <rPh sb="85" eb="87">
      <t>レンケイ</t>
    </rPh>
    <rPh sb="89" eb="90">
      <t>アラ</t>
    </rPh>
    <rPh sb="92" eb="95">
      <t>コキャクソウ</t>
    </rPh>
    <rPh sb="96" eb="98">
      <t>カクトク</t>
    </rPh>
    <rPh sb="100" eb="101">
      <t>タメ</t>
    </rPh>
    <rPh sb="101" eb="103">
      <t>トリクミ</t>
    </rPh>
    <rPh sb="104" eb="105">
      <t>オコナ</t>
    </rPh>
    <phoneticPr fontId="5"/>
  </si>
  <si>
    <t>今後は観光センター連携して行っている、体験プログラムの作成により、新規利用者の獲得を行っていく。これはR2年度中に体系化、実施していく予定である。また、現在台湾を中心に、海外旅行客獲得の為の営業を行っている。このような取り組みにより、日本人旅行客が動かない昨今の状態に対応していく。このように売り上げを伸ばす同時に支出に関しては、新たなに導入した経営分析システムにより、部署ごとの利益を示せるようになった。部署ごとの経費節減、労働時間管理を行い、より一層の純利益増につなげていきたい。</t>
    <rPh sb="0" eb="2">
      <t>コンゴ</t>
    </rPh>
    <rPh sb="3" eb="5">
      <t>カンコウ</t>
    </rPh>
    <rPh sb="9" eb="11">
      <t>レンケイ</t>
    </rPh>
    <rPh sb="13" eb="14">
      <t>オコナ</t>
    </rPh>
    <rPh sb="19" eb="21">
      <t>タイケン</t>
    </rPh>
    <rPh sb="27" eb="29">
      <t>サクセイ</t>
    </rPh>
    <rPh sb="33" eb="35">
      <t>シンキ</t>
    </rPh>
    <rPh sb="35" eb="38">
      <t>リヨウシャ</t>
    </rPh>
    <rPh sb="39" eb="41">
      <t>カクトク</t>
    </rPh>
    <rPh sb="42" eb="43">
      <t>オコナ</t>
    </rPh>
    <rPh sb="53" eb="56">
      <t>ネンドチュウ</t>
    </rPh>
    <rPh sb="57" eb="60">
      <t>タイケイカ</t>
    </rPh>
    <rPh sb="61" eb="63">
      <t>ジッシ</t>
    </rPh>
    <rPh sb="67" eb="69">
      <t>ヨテイ</t>
    </rPh>
    <rPh sb="76" eb="78">
      <t>ゲンザイ</t>
    </rPh>
    <rPh sb="78" eb="80">
      <t>タイワン</t>
    </rPh>
    <rPh sb="81" eb="83">
      <t>チュウシン</t>
    </rPh>
    <rPh sb="85" eb="87">
      <t>カイガイ</t>
    </rPh>
    <rPh sb="87" eb="89">
      <t>リョコウ</t>
    </rPh>
    <rPh sb="89" eb="90">
      <t>キャク</t>
    </rPh>
    <rPh sb="90" eb="92">
      <t>カクトク</t>
    </rPh>
    <rPh sb="93" eb="94">
      <t>タメ</t>
    </rPh>
    <rPh sb="95" eb="97">
      <t>エイギョウ</t>
    </rPh>
    <rPh sb="98" eb="99">
      <t>オコナ</t>
    </rPh>
    <rPh sb="109" eb="110">
      <t>ト</t>
    </rPh>
    <rPh sb="111" eb="112">
      <t>ク</t>
    </rPh>
    <rPh sb="117" eb="120">
      <t>ニホンジン</t>
    </rPh>
    <rPh sb="120" eb="123">
      <t>リョコウキャク</t>
    </rPh>
    <rPh sb="124" eb="125">
      <t>ウゴ</t>
    </rPh>
    <rPh sb="128" eb="130">
      <t>サッコン</t>
    </rPh>
    <rPh sb="131" eb="133">
      <t>ジョウタイ</t>
    </rPh>
    <rPh sb="134" eb="136">
      <t>タイオウ</t>
    </rPh>
    <rPh sb="165" eb="166">
      <t>アラ</t>
    </rPh>
    <rPh sb="169" eb="171">
      <t>ドウニュウ</t>
    </rPh>
    <rPh sb="173" eb="175">
      <t>ケイエイ</t>
    </rPh>
    <rPh sb="175" eb="177">
      <t>ブンセキ</t>
    </rPh>
    <rPh sb="185" eb="187">
      <t>ブショ</t>
    </rPh>
    <rPh sb="190" eb="192">
      <t>リエキ</t>
    </rPh>
    <rPh sb="193" eb="194">
      <t>シメ</t>
    </rPh>
    <rPh sb="203" eb="205">
      <t>ブショ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</si>
</sst>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C-4799-A374-D58D84CE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51512"/>
        <c:axId val="37704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525</c:v>
                </c:pt>
                <c:pt idx="1">
                  <c:v>503</c:v>
                </c:pt>
                <c:pt idx="2">
                  <c:v>457</c:v>
                </c:pt>
                <c:pt idx="3">
                  <c:v>1153</c:v>
                </c:pt>
                <c:pt idx="4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C-4799-A374-D58D84CE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51512"/>
        <c:axId val="377047200"/>
      </c:lineChart>
      <c:dateAx>
        <c:axId val="377051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047200"/>
        <c:crosses val="autoZero"/>
        <c:auto val="1"/>
        <c:lblOffset val="100"/>
        <c:baseTimeUnit val="years"/>
      </c:dateAx>
      <c:valAx>
        <c:axId val="37704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7051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DD-4185-AEB0-F679E1E0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801704"/>
        <c:axId val="26580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D-4185-AEB0-F679E1E0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01704"/>
        <c:axId val="265805232"/>
      </c:lineChart>
      <c:dateAx>
        <c:axId val="26580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5805232"/>
        <c:crosses val="autoZero"/>
        <c:auto val="1"/>
        <c:lblOffset val="100"/>
        <c:baseTimeUnit val="years"/>
      </c:dateAx>
      <c:valAx>
        <c:axId val="26580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5801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1.6999999999999999E-3</c:v>
                </c:pt>
                <c:pt idx="1">
                  <c:v>4.8999999999999998E-3</c:v>
                </c:pt>
                <c:pt idx="2">
                  <c:v>1.5E-3</c:v>
                </c:pt>
                <c:pt idx="3">
                  <c:v>1.5E-3</c:v>
                </c:pt>
                <c:pt idx="4">
                  <c:v>1.1999999999999999E-3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6-4FAB-BAE6-72E146A2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06016"/>
        <c:axId val="26580640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1E-3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6-4FAB-BAE6-72E146A2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18192"/>
        <c:axId val="265798960"/>
      </c:lineChart>
      <c:dateAx>
        <c:axId val="26580601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65806408"/>
        <c:crosses val="autoZero"/>
        <c:auto val="1"/>
        <c:lblOffset val="100"/>
        <c:baseTimeUnit val="years"/>
      </c:dateAx>
      <c:valAx>
        <c:axId val="265806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65806016"/>
        <c:crosses val="autoZero"/>
        <c:crossBetween val="between"/>
      </c:valAx>
      <c:valAx>
        <c:axId val="2657989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74618192"/>
        <c:crosses val="max"/>
        <c:crossBetween val="between"/>
      </c:valAx>
      <c:dateAx>
        <c:axId val="37461819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26579896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0-4151-B44D-F1FDE81A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52296"/>
        <c:axId val="37704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23</c:v>
                </c:pt>
                <c:pt idx="2">
                  <c:v>21.8</c:v>
                </c:pt>
                <c:pt idx="3">
                  <c:v>15.7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0-4151-B44D-F1FDE81A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52296"/>
        <c:axId val="377049552"/>
      </c:lineChart>
      <c:dateAx>
        <c:axId val="377052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049552"/>
        <c:crosses val="autoZero"/>
        <c:auto val="1"/>
        <c:lblOffset val="100"/>
        <c:baseTimeUnit val="years"/>
      </c:dateAx>
      <c:valAx>
        <c:axId val="37704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7052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A-4549-8EE8-71692CB19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53080"/>
        <c:axId val="3770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82.6</c:v>
                </c:pt>
                <c:pt idx="1">
                  <c:v>84.4</c:v>
                </c:pt>
                <c:pt idx="2">
                  <c:v>83.9</c:v>
                </c:pt>
                <c:pt idx="3">
                  <c:v>154.5</c:v>
                </c:pt>
                <c:pt idx="4">
                  <c:v>159.9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A-4549-8EE8-71692CB19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53080"/>
        <c:axId val="377053472"/>
      </c:lineChart>
      <c:dateAx>
        <c:axId val="377053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053472"/>
        <c:crosses val="autoZero"/>
        <c:auto val="1"/>
        <c:lblOffset val="100"/>
        <c:baseTimeUnit val="years"/>
      </c:dateAx>
      <c:valAx>
        <c:axId val="3770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7053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1420</c:v>
                </c:pt>
                <c:pt idx="1">
                  <c:v>18452</c:v>
                </c:pt>
                <c:pt idx="2">
                  <c:v>17180</c:v>
                </c:pt>
                <c:pt idx="3">
                  <c:v>16841</c:v>
                </c:pt>
                <c:pt idx="4">
                  <c:v>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E-45B0-977C-83042F1AF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52688"/>
        <c:axId val="26237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3486</c:v>
                </c:pt>
                <c:pt idx="1">
                  <c:v>9064</c:v>
                </c:pt>
                <c:pt idx="2">
                  <c:v>2276</c:v>
                </c:pt>
                <c:pt idx="3">
                  <c:v>-8016</c:v>
                </c:pt>
                <c:pt idx="4">
                  <c:v>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E-45B0-977C-83042F1AF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52688"/>
        <c:axId val="262375280"/>
      </c:lineChart>
      <c:dateAx>
        <c:axId val="37705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5280"/>
        <c:crosses val="autoZero"/>
        <c:auto val="1"/>
        <c:lblOffset val="100"/>
        <c:baseTimeUnit val="years"/>
      </c:dateAx>
      <c:valAx>
        <c:axId val="26237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705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0.4</c:v>
                </c:pt>
                <c:pt idx="1">
                  <c:v>2</c:v>
                </c:pt>
                <c:pt idx="2">
                  <c:v>1.9</c:v>
                </c:pt>
                <c:pt idx="3">
                  <c:v>2.1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D-46AE-B939-912F9FDFD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7632"/>
        <c:axId val="26237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18.600000000000001</c:v>
                </c:pt>
                <c:pt idx="1">
                  <c:v>29.3</c:v>
                </c:pt>
                <c:pt idx="2">
                  <c:v>17.2</c:v>
                </c:pt>
                <c:pt idx="3">
                  <c:v>15.2</c:v>
                </c:pt>
                <c:pt idx="4">
                  <c:v>-279.7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D-46AE-B939-912F9FDFD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7632"/>
        <c:axId val="262372928"/>
      </c:lineChart>
      <c:dateAx>
        <c:axId val="2623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2928"/>
        <c:crosses val="autoZero"/>
        <c:auto val="1"/>
        <c:lblOffset val="100"/>
        <c:baseTimeUnit val="years"/>
      </c:dateAx>
      <c:valAx>
        <c:axId val="26237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237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30</c:v>
                </c:pt>
                <c:pt idx="3">
                  <c:v>31.2</c:v>
                </c:pt>
                <c:pt idx="4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5-4D77-8223-69BAA88B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8024"/>
        <c:axId val="26237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28.8</c:v>
                </c:pt>
                <c:pt idx="1">
                  <c:v>29.3</c:v>
                </c:pt>
                <c:pt idx="2">
                  <c:v>30.2</c:v>
                </c:pt>
                <c:pt idx="3">
                  <c:v>28</c:v>
                </c:pt>
                <c:pt idx="4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5-4D77-8223-69BAA88B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8024"/>
        <c:axId val="262376848"/>
      </c:lineChart>
      <c:dateAx>
        <c:axId val="26237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6848"/>
        <c:crosses val="autoZero"/>
        <c:auto val="1"/>
        <c:lblOffset val="100"/>
        <c:baseTimeUnit val="years"/>
      </c:dateAx>
      <c:valAx>
        <c:axId val="26237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2378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37.1</c:v>
                </c:pt>
                <c:pt idx="1">
                  <c:v>39.1</c:v>
                </c:pt>
                <c:pt idx="2">
                  <c:v>40.5</c:v>
                </c:pt>
                <c:pt idx="3">
                  <c:v>39.4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F-4FA1-9455-513150B0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81576"/>
        <c:axId val="37548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31.6</c:v>
                </c:pt>
                <c:pt idx="2">
                  <c:v>33.1</c:v>
                </c:pt>
                <c:pt idx="3">
                  <c:v>33.799999999999997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F-4FA1-9455-513150B0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81576"/>
        <c:axId val="375487064"/>
      </c:lineChart>
      <c:dateAx>
        <c:axId val="375481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87064"/>
        <c:crosses val="autoZero"/>
        <c:auto val="1"/>
        <c:lblOffset val="100"/>
        <c:baseTimeUnit val="years"/>
      </c:dateAx>
      <c:valAx>
        <c:axId val="37548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81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6-4EBE-B9C7-A9145C18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81968"/>
        <c:axId val="37548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141.6</c:v>
                </c:pt>
                <c:pt idx="1">
                  <c:v>484.4</c:v>
                </c:pt>
                <c:pt idx="2">
                  <c:v>94.3</c:v>
                </c:pt>
                <c:pt idx="3">
                  <c:v>39.6</c:v>
                </c:pt>
                <c:pt idx="4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6-4EBE-B9C7-A9145C18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81968"/>
        <c:axId val="375485104"/>
      </c:lineChart>
      <c:dateAx>
        <c:axId val="37548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85104"/>
        <c:crosses val="autoZero"/>
        <c:auto val="1"/>
        <c:lblOffset val="100"/>
        <c:baseTimeUnit val="years"/>
      </c:dateAx>
      <c:valAx>
        <c:axId val="37548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8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6DF-4238-BB75-D2FD5EDA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79616"/>
        <c:axId val="37548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F-4238-BB75-D2FD5EDA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79616"/>
        <c:axId val="375480008"/>
      </c:lineChart>
      <c:dateAx>
        <c:axId val="37547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80008"/>
        <c:crosses val="autoZero"/>
        <c:auto val="1"/>
        <c:lblOffset val="100"/>
        <c:baseTimeUnit val="years"/>
      </c:dateAx>
      <c:valAx>
        <c:axId val="37548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79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長野県松川町　信州まつかわ温泉　清流苑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6" t="str">
        <f>データ!M7</f>
        <v>Ａ２Ｂ２</v>
      </c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 t="str">
        <f>データ!N7</f>
        <v>非設置</v>
      </c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5">
        <f>データ!S7</f>
        <v>21063</v>
      </c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6" t="str">
        <f>データ!T7</f>
        <v>導入なし</v>
      </c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7">
        <f>データ!U7</f>
        <v>16</v>
      </c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3"/>
      <c r="NI8" s="122" t="s">
        <v>10</v>
      </c>
      <c r="NJ8" s="12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3"/>
      <c r="NI9" s="131" t="s">
        <v>19</v>
      </c>
      <c r="NJ9" s="132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9" t="str">
        <f>データ!O7</f>
        <v>該当数値なし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09" t="str">
        <f>データ!P7</f>
        <v>該当数値なし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>
        <f>データ!Q7</f>
        <v>3495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126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6" t="str">
        <f>データ!V7</f>
        <v>有</v>
      </c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7">
        <f>データ!W7</f>
        <v>90</v>
      </c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6" t="str">
        <f>データ!X7</f>
        <v>有</v>
      </c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2"/>
      <c r="NI10" s="118" t="s">
        <v>21</v>
      </c>
      <c r="NJ10" s="119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5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6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7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8"/>
      <c r="NH15" s="2"/>
      <c r="NI15" s="94" t="s">
        <v>138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>
        <f>データ!$B$11</f>
        <v>41640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>データ!$C$11</f>
        <v>42005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>
        <f>データ!$D$11</f>
        <v>42370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>
        <f>データ!$E$11</f>
        <v>42736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>
        <f>データ!$F$11</f>
        <v>43101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>
        <f>データ!$B$11</f>
        <v>41640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f>データ!$C$11</f>
        <v>42005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>
        <f>データ!$D$11</f>
        <v>42370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>
        <f>データ!$E$11</f>
        <v>42736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>
        <f>データ!$F$11</f>
        <v>43101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>
        <f>データ!$B$11</f>
        <v>41640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>
        <f>データ!$C$11</f>
        <v>42005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>
        <f>データ!$D$11</f>
        <v>42370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>
        <f>データ!$E$11</f>
        <v>42736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>
        <f>データ!$F$11</f>
        <v>43101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100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103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103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101.6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101">
        <f>データ!AU7</f>
        <v>0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0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0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0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0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82.6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84.4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83.9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154.5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159.9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25.3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23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21.8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15.7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7.6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101">
        <f>データ!AZ7</f>
        <v>525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503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457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1153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438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139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140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>
        <f>データ!$B$11</f>
        <v>41640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>
        <f>データ!$C$11</f>
        <v>42005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f>データ!$D$11</f>
        <v>42370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>
        <f>データ!$E$11</f>
        <v>42736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>
        <f>データ!$F$11</f>
        <v>43101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>
        <f>データ!$B$11</f>
        <v>41640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>
        <f>データ!$C$11</f>
        <v>42005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>
        <f>データ!$D$11</f>
        <v>42370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>
        <f>データ!$E$11</f>
        <v>42736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>
        <f>データ!$F$11</f>
        <v>43101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>
        <f>データ!$B$11</f>
        <v>41640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>
        <f>データ!$C$11</f>
        <v>42005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>
        <f>データ!$D$11</f>
        <v>42370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>
        <f>データ!$E$11</f>
        <v>42736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>
        <f>データ!$F$11</f>
        <v>43101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>
        <f>データ!$B$11</f>
        <v>41640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>
        <f>データ!$C$11</f>
        <v>42005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>
        <f>データ!$D$11</f>
        <v>42370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>
        <f>データ!$E$11</f>
        <v>42736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>
        <f>データ!$F$11</f>
        <v>43101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37.1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39.1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40.5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39.4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38.6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35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31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30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31.2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33.1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0.4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2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1.9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2.1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0.1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101">
        <f>データ!CM7</f>
        <v>1420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18452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17180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16841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7589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31.3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31.6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33.1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33.799999999999997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31.6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28.8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29.3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30.2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28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26.1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18.600000000000001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29.3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17.2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15.2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-279.7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102">
        <f>データ!CR7</f>
        <v>3486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9064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2276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-8016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7024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141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00">
        <f>データ!DI6</f>
        <v>267045</v>
      </c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>
        <f>データ!$B$11</f>
        <v>41640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>
        <f>データ!$C$11</f>
        <v>42005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>
        <f>データ!$D$11</f>
        <v>42370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>
        <f>データ!$E$11</f>
        <v>42736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>
        <f>データ!$F$11</f>
        <v>43101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00">
        <f>データ!DJ6</f>
        <v>20000</v>
      </c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>
        <f>データ!$B$11</f>
        <v>41640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>
        <f>データ!$C$11</f>
        <v>42005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>
        <f>データ!$D$11</f>
        <v>42370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>
        <f>データ!$E$11</f>
        <v>42736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>
        <f>データ!$F$11</f>
        <v>43101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>
        <f>データ!$B$11</f>
        <v>41640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>
        <f>データ!$C$11</f>
        <v>42005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>
        <f>データ!$D$11</f>
        <v>42370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>
        <f>データ!$E$11</f>
        <v>42736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>
        <f>データ!$F$11</f>
        <v>43101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141.6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484.4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94.3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39.6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34.9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RHTRIcVWKF3v9mDu73jAoqoICqvnFvXgsJO55rA2G9X1UKV5SbmSYGmqCMGrDrUR+lCYYDfdHJ95/H3BS6vKsw==" saltValue="v+cbEYu0xtiKGknf82rMyw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2" t="s">
        <v>58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7" t="s">
        <v>63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5" t="s">
        <v>64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 t="s">
        <v>65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7" t="s">
        <v>66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35" t="s">
        <v>67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 t="s">
        <v>68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69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7" t="s">
        <v>70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9"/>
      <c r="DI4" s="140" t="s">
        <v>71</v>
      </c>
      <c r="DJ4" s="140" t="s">
        <v>72</v>
      </c>
      <c r="DK4" s="135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74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101</v>
      </c>
      <c r="AL5" s="56" t="s">
        <v>92</v>
      </c>
      <c r="AM5" s="56" t="s">
        <v>102</v>
      </c>
      <c r="AN5" s="56" t="s">
        <v>103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104</v>
      </c>
      <c r="AW5" s="56" t="s">
        <v>92</v>
      </c>
      <c r="AX5" s="56" t="s">
        <v>102</v>
      </c>
      <c r="AY5" s="56" t="s">
        <v>103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91</v>
      </c>
      <c r="BH5" s="56" t="s">
        <v>92</v>
      </c>
      <c r="BI5" s="56" t="s">
        <v>102</v>
      </c>
      <c r="BJ5" s="56" t="s">
        <v>94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105</v>
      </c>
      <c r="BR5" s="56" t="s">
        <v>91</v>
      </c>
      <c r="BS5" s="56" t="s">
        <v>106</v>
      </c>
      <c r="BT5" s="56" t="s">
        <v>102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91</v>
      </c>
      <c r="CD5" s="56" t="s">
        <v>92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92</v>
      </c>
      <c r="CP5" s="56" t="s">
        <v>102</v>
      </c>
      <c r="CQ5" s="56" t="s">
        <v>103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104</v>
      </c>
      <c r="CZ5" s="56" t="s">
        <v>106</v>
      </c>
      <c r="DA5" s="56" t="s">
        <v>93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1"/>
      <c r="DJ5" s="141"/>
      <c r="DK5" s="56" t="s">
        <v>90</v>
      </c>
      <c r="DL5" s="56" t="s">
        <v>91</v>
      </c>
      <c r="DM5" s="56" t="s">
        <v>107</v>
      </c>
      <c r="DN5" s="56" t="s">
        <v>102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105</v>
      </c>
      <c r="DW5" s="56" t="s">
        <v>101</v>
      </c>
      <c r="DX5" s="56" t="s">
        <v>106</v>
      </c>
      <c r="DY5" s="56" t="s">
        <v>102</v>
      </c>
      <c r="DZ5" s="56" t="s">
        <v>94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108</v>
      </c>
      <c r="EH5" s="56" t="s">
        <v>109</v>
      </c>
      <c r="EI5" s="56" t="s">
        <v>110</v>
      </c>
      <c r="EJ5" s="56" t="s">
        <v>111</v>
      </c>
      <c r="EK5" s="56" t="s">
        <v>112</v>
      </c>
      <c r="EL5" s="56" t="s">
        <v>113</v>
      </c>
      <c r="EM5" s="56" t="s">
        <v>114</v>
      </c>
      <c r="EN5" s="56" t="s">
        <v>115</v>
      </c>
      <c r="EO5" s="56" t="s">
        <v>116</v>
      </c>
      <c r="EP5" s="56" t="s">
        <v>117</v>
      </c>
    </row>
    <row r="6" spans="1:146" s="66" customFormat="1" x14ac:dyDescent="0.15">
      <c r="A6" s="42" t="s">
        <v>118</v>
      </c>
      <c r="B6" s="57">
        <f>B8</f>
        <v>2018</v>
      </c>
      <c r="C6" s="57">
        <f t="shared" ref="C6:X6" si="2">C8</f>
        <v>204021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長野県松川町</v>
      </c>
      <c r="I6" s="57" t="str">
        <f t="shared" si="2"/>
        <v>信州まつかわ温泉　清流苑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3495</v>
      </c>
      <c r="R6" s="60">
        <f t="shared" si="2"/>
        <v>126</v>
      </c>
      <c r="S6" s="61">
        <f t="shared" si="2"/>
        <v>21063</v>
      </c>
      <c r="T6" s="62" t="str">
        <f t="shared" si="2"/>
        <v>導入なし</v>
      </c>
      <c r="U6" s="58">
        <f t="shared" si="2"/>
        <v>16</v>
      </c>
      <c r="V6" s="62" t="str">
        <f t="shared" si="2"/>
        <v>有</v>
      </c>
      <c r="W6" s="63">
        <f t="shared" si="2"/>
        <v>90</v>
      </c>
      <c r="X6" s="62" t="str">
        <f t="shared" si="2"/>
        <v>有</v>
      </c>
      <c r="Y6" s="64">
        <f>IF(Y8="-",NA(),Y8)</f>
        <v>100</v>
      </c>
      <c r="Z6" s="64">
        <f t="shared" ref="Z6:AH6" si="3">IF(Z8="-",NA(),Z8)</f>
        <v>103</v>
      </c>
      <c r="AA6" s="64">
        <f t="shared" si="3"/>
        <v>103</v>
      </c>
      <c r="AB6" s="64">
        <f t="shared" si="3"/>
        <v>103</v>
      </c>
      <c r="AC6" s="64">
        <f t="shared" si="3"/>
        <v>101.6</v>
      </c>
      <c r="AD6" s="64">
        <f t="shared" si="3"/>
        <v>82.6</v>
      </c>
      <c r="AE6" s="64">
        <f t="shared" si="3"/>
        <v>84.4</v>
      </c>
      <c r="AF6" s="64">
        <f t="shared" si="3"/>
        <v>83.9</v>
      </c>
      <c r="AG6" s="64">
        <f t="shared" si="3"/>
        <v>154.5</v>
      </c>
      <c r="AH6" s="64">
        <f t="shared" si="3"/>
        <v>159.9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25.3</v>
      </c>
      <c r="AP6" s="64">
        <f t="shared" si="4"/>
        <v>23</v>
      </c>
      <c r="AQ6" s="64">
        <f t="shared" si="4"/>
        <v>21.8</v>
      </c>
      <c r="AR6" s="64">
        <f t="shared" si="4"/>
        <v>15.7</v>
      </c>
      <c r="AS6" s="64">
        <f t="shared" si="4"/>
        <v>7.6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525</v>
      </c>
      <c r="BA6" s="59">
        <f t="shared" si="5"/>
        <v>503</v>
      </c>
      <c r="BB6" s="59">
        <f t="shared" si="5"/>
        <v>457</v>
      </c>
      <c r="BC6" s="59">
        <f t="shared" si="5"/>
        <v>1153</v>
      </c>
      <c r="BD6" s="59">
        <f t="shared" si="5"/>
        <v>438</v>
      </c>
      <c r="BE6" s="59" t="str">
        <f>IF(BE8="-","【-】","【"&amp;SUBSTITUTE(TEXT(BE8,"#,##0"),"-","△")&amp;"】")</f>
        <v>【4,220】</v>
      </c>
      <c r="BF6" s="64">
        <f>IF(BF8="-",NA(),BF8)</f>
        <v>37.1</v>
      </c>
      <c r="BG6" s="64">
        <f t="shared" ref="BG6:BO6" si="6">IF(BG8="-",NA(),BG8)</f>
        <v>39.1</v>
      </c>
      <c r="BH6" s="64">
        <f t="shared" si="6"/>
        <v>40.5</v>
      </c>
      <c r="BI6" s="64">
        <f t="shared" si="6"/>
        <v>39.4</v>
      </c>
      <c r="BJ6" s="64">
        <f t="shared" si="6"/>
        <v>38.6</v>
      </c>
      <c r="BK6" s="64">
        <f t="shared" si="6"/>
        <v>31.3</v>
      </c>
      <c r="BL6" s="64">
        <f t="shared" si="6"/>
        <v>31.6</v>
      </c>
      <c r="BM6" s="64">
        <f t="shared" si="6"/>
        <v>33.1</v>
      </c>
      <c r="BN6" s="64">
        <f t="shared" si="6"/>
        <v>33.799999999999997</v>
      </c>
      <c r="BO6" s="64">
        <f t="shared" si="6"/>
        <v>31.6</v>
      </c>
      <c r="BP6" s="64" t="str">
        <f>IF(BP8="-","【-】","【"&amp;SUBSTITUTE(TEXT(BP8,"#,##0.0"),"-","△")&amp;"】")</f>
        <v>【22.1】</v>
      </c>
      <c r="BQ6" s="64">
        <f>IF(BQ8="-",NA(),BQ8)</f>
        <v>35</v>
      </c>
      <c r="BR6" s="64">
        <f t="shared" ref="BR6:BZ6" si="7">IF(BR8="-",NA(),BR8)</f>
        <v>31</v>
      </c>
      <c r="BS6" s="64">
        <f t="shared" si="7"/>
        <v>30</v>
      </c>
      <c r="BT6" s="64">
        <f t="shared" si="7"/>
        <v>31.2</v>
      </c>
      <c r="BU6" s="64">
        <f t="shared" si="7"/>
        <v>33.1</v>
      </c>
      <c r="BV6" s="64">
        <f t="shared" si="7"/>
        <v>28.8</v>
      </c>
      <c r="BW6" s="64">
        <f t="shared" si="7"/>
        <v>29.3</v>
      </c>
      <c r="BX6" s="64">
        <f t="shared" si="7"/>
        <v>30.2</v>
      </c>
      <c r="BY6" s="64">
        <f t="shared" si="7"/>
        <v>28</v>
      </c>
      <c r="BZ6" s="64">
        <f t="shared" si="7"/>
        <v>26.1</v>
      </c>
      <c r="CA6" s="64" t="str">
        <f>IF(CA8="-","【-】","【"&amp;SUBSTITUTE(TEXT(CA8,"#,##0.0"),"-","△")&amp;"】")</f>
        <v>【32.5】</v>
      </c>
      <c r="CB6" s="64">
        <f>IF(CB8="-",NA(),CB8)</f>
        <v>0.4</v>
      </c>
      <c r="CC6" s="64">
        <f t="shared" ref="CC6:CK6" si="8">IF(CC8="-",NA(),CC8)</f>
        <v>2</v>
      </c>
      <c r="CD6" s="64">
        <f t="shared" si="8"/>
        <v>1.9</v>
      </c>
      <c r="CE6" s="64">
        <f t="shared" si="8"/>
        <v>2.1</v>
      </c>
      <c r="CF6" s="64">
        <f t="shared" si="8"/>
        <v>0.1</v>
      </c>
      <c r="CG6" s="64">
        <f t="shared" si="8"/>
        <v>18.600000000000001</v>
      </c>
      <c r="CH6" s="64">
        <f t="shared" si="8"/>
        <v>29.3</v>
      </c>
      <c r="CI6" s="64">
        <f t="shared" si="8"/>
        <v>17.2</v>
      </c>
      <c r="CJ6" s="64">
        <f t="shared" si="8"/>
        <v>15.2</v>
      </c>
      <c r="CK6" s="64">
        <f t="shared" si="8"/>
        <v>-279.7</v>
      </c>
      <c r="CL6" s="64" t="str">
        <f>IF(CL8="-","【-】","【"&amp;SUBSTITUTE(TEXT(CL8,"#,##0.0"),"-","△")&amp;"】")</f>
        <v>【△106.0】</v>
      </c>
      <c r="CM6" s="59">
        <f>IF(CM8="-",NA(),CM8)</f>
        <v>1420</v>
      </c>
      <c r="CN6" s="59">
        <f t="shared" ref="CN6:CV6" si="9">IF(CN8="-",NA(),CN8)</f>
        <v>18452</v>
      </c>
      <c r="CO6" s="59">
        <f t="shared" si="9"/>
        <v>17180</v>
      </c>
      <c r="CP6" s="59">
        <f t="shared" si="9"/>
        <v>16841</v>
      </c>
      <c r="CQ6" s="59">
        <f t="shared" si="9"/>
        <v>7589</v>
      </c>
      <c r="CR6" s="59">
        <f t="shared" si="9"/>
        <v>3486</v>
      </c>
      <c r="CS6" s="59">
        <f t="shared" si="9"/>
        <v>9064</v>
      </c>
      <c r="CT6" s="59">
        <f t="shared" si="9"/>
        <v>2276</v>
      </c>
      <c r="CU6" s="59">
        <f t="shared" si="9"/>
        <v>-8016</v>
      </c>
      <c r="CV6" s="59">
        <f t="shared" si="9"/>
        <v>7024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119</v>
      </c>
      <c r="DI6" s="60">
        <f t="shared" ref="DI6:DJ6" si="10">DI8</f>
        <v>267045</v>
      </c>
      <c r="DJ6" s="60">
        <f t="shared" si="10"/>
        <v>20000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119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141.6</v>
      </c>
      <c r="EB6" s="64">
        <f t="shared" si="11"/>
        <v>484.4</v>
      </c>
      <c r="EC6" s="64">
        <f t="shared" si="11"/>
        <v>94.3</v>
      </c>
      <c r="ED6" s="64">
        <f t="shared" si="11"/>
        <v>39.6</v>
      </c>
      <c r="EE6" s="64">
        <f t="shared" si="11"/>
        <v>34.9</v>
      </c>
      <c r="EF6" s="64" t="str">
        <f>IF(EF8="-","【-】","【"&amp;SUBSTITUTE(TEXT(EF8,"#,##0.0"),"-","△")&amp;"】")</f>
        <v>【167.7】</v>
      </c>
      <c r="EG6" s="65">
        <f>IF(EG8="-",NA(),EG8)</f>
        <v>1E-3</v>
      </c>
      <c r="EH6" s="65">
        <f t="shared" ref="EH6:EP6" si="12">IF(EH8="-",NA(),EH8)</f>
        <v>8.9999999999999998E-4</v>
      </c>
      <c r="EI6" s="65">
        <f t="shared" si="12"/>
        <v>1E-3</v>
      </c>
      <c r="EJ6" s="65">
        <f t="shared" si="12"/>
        <v>1E-3</v>
      </c>
      <c r="EK6" s="65">
        <f t="shared" si="12"/>
        <v>1E-3</v>
      </c>
      <c r="EL6" s="65">
        <f t="shared" si="12"/>
        <v>1.6999999999999999E-3</v>
      </c>
      <c r="EM6" s="65">
        <f t="shared" si="12"/>
        <v>4.8999999999999998E-3</v>
      </c>
      <c r="EN6" s="65">
        <f t="shared" si="12"/>
        <v>1.5E-3</v>
      </c>
      <c r="EO6" s="65">
        <f t="shared" si="12"/>
        <v>1.5E-3</v>
      </c>
      <c r="EP6" s="65">
        <f t="shared" si="12"/>
        <v>1.1999999999999999E-3</v>
      </c>
    </row>
    <row r="7" spans="1:146" s="66" customFormat="1" x14ac:dyDescent="0.15">
      <c r="A7" s="42" t="s">
        <v>120</v>
      </c>
      <c r="B7" s="57">
        <f t="shared" ref="B7:X7" si="13">B8</f>
        <v>2018</v>
      </c>
      <c r="C7" s="57">
        <f t="shared" si="13"/>
        <v>204021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長野県　松川町</v>
      </c>
      <c r="I7" s="57" t="str">
        <f t="shared" si="13"/>
        <v>信州まつかわ温泉　清流苑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3495</v>
      </c>
      <c r="R7" s="60">
        <f t="shared" si="13"/>
        <v>126</v>
      </c>
      <c r="S7" s="61">
        <f t="shared" si="13"/>
        <v>21063</v>
      </c>
      <c r="T7" s="62" t="str">
        <f t="shared" si="13"/>
        <v>導入なし</v>
      </c>
      <c r="U7" s="58">
        <f t="shared" si="13"/>
        <v>16</v>
      </c>
      <c r="V7" s="62" t="str">
        <f t="shared" si="13"/>
        <v>有</v>
      </c>
      <c r="W7" s="63">
        <f t="shared" si="13"/>
        <v>90</v>
      </c>
      <c r="X7" s="62" t="str">
        <f t="shared" si="13"/>
        <v>有</v>
      </c>
      <c r="Y7" s="64">
        <f>Y8</f>
        <v>100</v>
      </c>
      <c r="Z7" s="64">
        <f t="shared" ref="Z7:AH7" si="14">Z8</f>
        <v>103</v>
      </c>
      <c r="AA7" s="64">
        <f t="shared" si="14"/>
        <v>103</v>
      </c>
      <c r="AB7" s="64">
        <f t="shared" si="14"/>
        <v>103</v>
      </c>
      <c r="AC7" s="64">
        <f t="shared" si="14"/>
        <v>101.6</v>
      </c>
      <c r="AD7" s="64">
        <f t="shared" si="14"/>
        <v>82.6</v>
      </c>
      <c r="AE7" s="64">
        <f t="shared" si="14"/>
        <v>84.4</v>
      </c>
      <c r="AF7" s="64">
        <f t="shared" si="14"/>
        <v>83.9</v>
      </c>
      <c r="AG7" s="64">
        <f t="shared" si="14"/>
        <v>154.5</v>
      </c>
      <c r="AH7" s="64">
        <f t="shared" si="14"/>
        <v>159.9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25.3</v>
      </c>
      <c r="AP7" s="64">
        <f t="shared" si="15"/>
        <v>23</v>
      </c>
      <c r="AQ7" s="64">
        <f t="shared" si="15"/>
        <v>21.8</v>
      </c>
      <c r="AR7" s="64">
        <f t="shared" si="15"/>
        <v>15.7</v>
      </c>
      <c r="AS7" s="64">
        <f t="shared" si="15"/>
        <v>7.6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0</v>
      </c>
      <c r="AY7" s="59">
        <f t="shared" si="16"/>
        <v>0</v>
      </c>
      <c r="AZ7" s="59">
        <f t="shared" si="16"/>
        <v>525</v>
      </c>
      <c r="BA7" s="59">
        <f t="shared" si="16"/>
        <v>503</v>
      </c>
      <c r="BB7" s="59">
        <f t="shared" si="16"/>
        <v>457</v>
      </c>
      <c r="BC7" s="59">
        <f t="shared" si="16"/>
        <v>1153</v>
      </c>
      <c r="BD7" s="59">
        <f t="shared" si="16"/>
        <v>438</v>
      </c>
      <c r="BE7" s="59"/>
      <c r="BF7" s="64">
        <f>BF8</f>
        <v>37.1</v>
      </c>
      <c r="BG7" s="64">
        <f t="shared" ref="BG7:BO7" si="17">BG8</f>
        <v>39.1</v>
      </c>
      <c r="BH7" s="64">
        <f t="shared" si="17"/>
        <v>40.5</v>
      </c>
      <c r="BI7" s="64">
        <f t="shared" si="17"/>
        <v>39.4</v>
      </c>
      <c r="BJ7" s="64">
        <f t="shared" si="17"/>
        <v>38.6</v>
      </c>
      <c r="BK7" s="64">
        <f t="shared" si="17"/>
        <v>31.3</v>
      </c>
      <c r="BL7" s="64">
        <f t="shared" si="17"/>
        <v>31.6</v>
      </c>
      <c r="BM7" s="64">
        <f t="shared" si="17"/>
        <v>33.1</v>
      </c>
      <c r="BN7" s="64">
        <f t="shared" si="17"/>
        <v>33.799999999999997</v>
      </c>
      <c r="BO7" s="64">
        <f t="shared" si="17"/>
        <v>31.6</v>
      </c>
      <c r="BP7" s="64"/>
      <c r="BQ7" s="64">
        <f>BQ8</f>
        <v>35</v>
      </c>
      <c r="BR7" s="64">
        <f t="shared" ref="BR7:BZ7" si="18">BR8</f>
        <v>31</v>
      </c>
      <c r="BS7" s="64">
        <f t="shared" si="18"/>
        <v>30</v>
      </c>
      <c r="BT7" s="64">
        <f t="shared" si="18"/>
        <v>31.2</v>
      </c>
      <c r="BU7" s="64">
        <f t="shared" si="18"/>
        <v>33.1</v>
      </c>
      <c r="BV7" s="64">
        <f t="shared" si="18"/>
        <v>28.8</v>
      </c>
      <c r="BW7" s="64">
        <f t="shared" si="18"/>
        <v>29.3</v>
      </c>
      <c r="BX7" s="64">
        <f t="shared" si="18"/>
        <v>30.2</v>
      </c>
      <c r="BY7" s="64">
        <f t="shared" si="18"/>
        <v>28</v>
      </c>
      <c r="BZ7" s="64">
        <f t="shared" si="18"/>
        <v>26.1</v>
      </c>
      <c r="CA7" s="64"/>
      <c r="CB7" s="64">
        <f>CB8</f>
        <v>0.4</v>
      </c>
      <c r="CC7" s="64">
        <f t="shared" ref="CC7:CK7" si="19">CC8</f>
        <v>2</v>
      </c>
      <c r="CD7" s="64">
        <f t="shared" si="19"/>
        <v>1.9</v>
      </c>
      <c r="CE7" s="64">
        <f t="shared" si="19"/>
        <v>2.1</v>
      </c>
      <c r="CF7" s="64">
        <f t="shared" si="19"/>
        <v>0.1</v>
      </c>
      <c r="CG7" s="64">
        <f t="shared" si="19"/>
        <v>18.600000000000001</v>
      </c>
      <c r="CH7" s="64">
        <f t="shared" si="19"/>
        <v>29.3</v>
      </c>
      <c r="CI7" s="64">
        <f t="shared" si="19"/>
        <v>17.2</v>
      </c>
      <c r="CJ7" s="64">
        <f t="shared" si="19"/>
        <v>15.2</v>
      </c>
      <c r="CK7" s="64">
        <f t="shared" si="19"/>
        <v>-279.7</v>
      </c>
      <c r="CL7" s="64"/>
      <c r="CM7" s="59">
        <f>CM8</f>
        <v>1420</v>
      </c>
      <c r="CN7" s="59">
        <f t="shared" ref="CN7:CV7" si="20">CN8</f>
        <v>18452</v>
      </c>
      <c r="CO7" s="59">
        <f t="shared" si="20"/>
        <v>17180</v>
      </c>
      <c r="CP7" s="59">
        <f t="shared" si="20"/>
        <v>16841</v>
      </c>
      <c r="CQ7" s="59">
        <f t="shared" si="20"/>
        <v>7589</v>
      </c>
      <c r="CR7" s="59">
        <f t="shared" si="20"/>
        <v>3486</v>
      </c>
      <c r="CS7" s="59">
        <f t="shared" si="20"/>
        <v>9064</v>
      </c>
      <c r="CT7" s="59">
        <f t="shared" si="20"/>
        <v>2276</v>
      </c>
      <c r="CU7" s="59">
        <f t="shared" si="20"/>
        <v>-8016</v>
      </c>
      <c r="CV7" s="59">
        <f t="shared" si="20"/>
        <v>7024</v>
      </c>
      <c r="CW7" s="59"/>
      <c r="CX7" s="64" t="s">
        <v>121</v>
      </c>
      <c r="CY7" s="64" t="s">
        <v>121</v>
      </c>
      <c r="CZ7" s="64" t="s">
        <v>121</v>
      </c>
      <c r="DA7" s="64" t="s">
        <v>121</v>
      </c>
      <c r="DB7" s="64" t="s">
        <v>121</v>
      </c>
      <c r="DC7" s="64" t="s">
        <v>121</v>
      </c>
      <c r="DD7" s="64" t="s">
        <v>121</v>
      </c>
      <c r="DE7" s="64" t="s">
        <v>121</v>
      </c>
      <c r="DF7" s="64" t="s">
        <v>121</v>
      </c>
      <c r="DG7" s="64" t="s">
        <v>119</v>
      </c>
      <c r="DH7" s="64"/>
      <c r="DI7" s="60">
        <f>DI8</f>
        <v>267045</v>
      </c>
      <c r="DJ7" s="60">
        <f>DJ8</f>
        <v>20000</v>
      </c>
      <c r="DK7" s="64" t="s">
        <v>121</v>
      </c>
      <c r="DL7" s="64" t="s">
        <v>121</v>
      </c>
      <c r="DM7" s="64" t="s">
        <v>121</v>
      </c>
      <c r="DN7" s="64" t="s">
        <v>121</v>
      </c>
      <c r="DO7" s="64" t="s">
        <v>121</v>
      </c>
      <c r="DP7" s="64" t="s">
        <v>121</v>
      </c>
      <c r="DQ7" s="64" t="s">
        <v>121</v>
      </c>
      <c r="DR7" s="64" t="s">
        <v>121</v>
      </c>
      <c r="DS7" s="64" t="s">
        <v>121</v>
      </c>
      <c r="DT7" s="64" t="s">
        <v>119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141.6</v>
      </c>
      <c r="EB7" s="64">
        <f t="shared" si="21"/>
        <v>484.4</v>
      </c>
      <c r="EC7" s="64">
        <f t="shared" si="21"/>
        <v>94.3</v>
      </c>
      <c r="ED7" s="64">
        <f t="shared" si="21"/>
        <v>39.6</v>
      </c>
      <c r="EE7" s="64">
        <f t="shared" si="21"/>
        <v>34.9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204021</v>
      </c>
      <c r="D8" s="67">
        <v>47</v>
      </c>
      <c r="E8" s="67">
        <v>11</v>
      </c>
      <c r="F8" s="67">
        <v>1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8" t="s">
        <v>129</v>
      </c>
      <c r="Q8" s="69">
        <v>3495</v>
      </c>
      <c r="R8" s="69">
        <v>126</v>
      </c>
      <c r="S8" s="70">
        <v>21063</v>
      </c>
      <c r="T8" s="71" t="s">
        <v>130</v>
      </c>
      <c r="U8" s="68">
        <v>16</v>
      </c>
      <c r="V8" s="71" t="s">
        <v>131</v>
      </c>
      <c r="W8" s="72">
        <v>90</v>
      </c>
      <c r="X8" s="71" t="s">
        <v>131</v>
      </c>
      <c r="Y8" s="73">
        <v>100</v>
      </c>
      <c r="Z8" s="73">
        <v>103</v>
      </c>
      <c r="AA8" s="73">
        <v>103</v>
      </c>
      <c r="AB8" s="73">
        <v>103</v>
      </c>
      <c r="AC8" s="73">
        <v>101.6</v>
      </c>
      <c r="AD8" s="73">
        <v>82.6</v>
      </c>
      <c r="AE8" s="73">
        <v>84.4</v>
      </c>
      <c r="AF8" s="73">
        <v>83.9</v>
      </c>
      <c r="AG8" s="73">
        <v>154.5</v>
      </c>
      <c r="AH8" s="73">
        <v>159.9</v>
      </c>
      <c r="AI8" s="73">
        <v>112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25.3</v>
      </c>
      <c r="AP8" s="73">
        <v>23</v>
      </c>
      <c r="AQ8" s="73">
        <v>21.8</v>
      </c>
      <c r="AR8" s="73">
        <v>15.7</v>
      </c>
      <c r="AS8" s="73">
        <v>7.6</v>
      </c>
      <c r="AT8" s="73">
        <v>19.5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525</v>
      </c>
      <c r="BA8" s="74">
        <v>503</v>
      </c>
      <c r="BB8" s="74">
        <v>457</v>
      </c>
      <c r="BC8" s="74">
        <v>1153</v>
      </c>
      <c r="BD8" s="74">
        <v>438</v>
      </c>
      <c r="BE8" s="74">
        <v>4220</v>
      </c>
      <c r="BF8" s="73">
        <v>37.1</v>
      </c>
      <c r="BG8" s="73">
        <v>39.1</v>
      </c>
      <c r="BH8" s="73">
        <v>40.5</v>
      </c>
      <c r="BI8" s="73">
        <v>39.4</v>
      </c>
      <c r="BJ8" s="73">
        <v>38.6</v>
      </c>
      <c r="BK8" s="73">
        <v>31.3</v>
      </c>
      <c r="BL8" s="73">
        <v>31.6</v>
      </c>
      <c r="BM8" s="73">
        <v>33.1</v>
      </c>
      <c r="BN8" s="73">
        <v>33.799999999999997</v>
      </c>
      <c r="BO8" s="73">
        <v>31.6</v>
      </c>
      <c r="BP8" s="73">
        <v>22.1</v>
      </c>
      <c r="BQ8" s="73">
        <v>35</v>
      </c>
      <c r="BR8" s="73">
        <v>31</v>
      </c>
      <c r="BS8" s="73">
        <v>30</v>
      </c>
      <c r="BT8" s="73">
        <v>31.2</v>
      </c>
      <c r="BU8" s="73">
        <v>33.1</v>
      </c>
      <c r="BV8" s="73">
        <v>28.8</v>
      </c>
      <c r="BW8" s="73">
        <v>29.3</v>
      </c>
      <c r="BX8" s="73">
        <v>30.2</v>
      </c>
      <c r="BY8" s="73">
        <v>28</v>
      </c>
      <c r="BZ8" s="73">
        <v>26.1</v>
      </c>
      <c r="CA8" s="73">
        <v>32.5</v>
      </c>
      <c r="CB8" s="73">
        <v>0.4</v>
      </c>
      <c r="CC8" s="73">
        <v>2</v>
      </c>
      <c r="CD8" s="73">
        <v>1.9</v>
      </c>
      <c r="CE8" s="75">
        <v>2.1</v>
      </c>
      <c r="CF8" s="75">
        <v>0.1</v>
      </c>
      <c r="CG8" s="73">
        <v>18.600000000000001</v>
      </c>
      <c r="CH8" s="73">
        <v>29.3</v>
      </c>
      <c r="CI8" s="73">
        <v>17.2</v>
      </c>
      <c r="CJ8" s="73">
        <v>15.2</v>
      </c>
      <c r="CK8" s="73">
        <v>-279.7</v>
      </c>
      <c r="CL8" s="73">
        <v>-106</v>
      </c>
      <c r="CM8" s="74">
        <v>1420</v>
      </c>
      <c r="CN8" s="74">
        <v>18452</v>
      </c>
      <c r="CO8" s="74">
        <v>17180</v>
      </c>
      <c r="CP8" s="74">
        <v>16841</v>
      </c>
      <c r="CQ8" s="74">
        <v>7589</v>
      </c>
      <c r="CR8" s="74">
        <v>3486</v>
      </c>
      <c r="CS8" s="74">
        <v>9064</v>
      </c>
      <c r="CT8" s="74">
        <v>2276</v>
      </c>
      <c r="CU8" s="74">
        <v>-8016</v>
      </c>
      <c r="CV8" s="74">
        <v>7024</v>
      </c>
      <c r="CW8" s="74">
        <v>-5790</v>
      </c>
      <c r="CX8" s="73" t="s">
        <v>132</v>
      </c>
      <c r="CY8" s="73" t="s">
        <v>132</v>
      </c>
      <c r="CZ8" s="73" t="s">
        <v>132</v>
      </c>
      <c r="DA8" s="73" t="s">
        <v>132</v>
      </c>
      <c r="DB8" s="73" t="s">
        <v>132</v>
      </c>
      <c r="DC8" s="73" t="s">
        <v>132</v>
      </c>
      <c r="DD8" s="73" t="s">
        <v>132</v>
      </c>
      <c r="DE8" s="73" t="s">
        <v>132</v>
      </c>
      <c r="DF8" s="73" t="s">
        <v>132</v>
      </c>
      <c r="DG8" s="73" t="s">
        <v>132</v>
      </c>
      <c r="DH8" s="73" t="s">
        <v>132</v>
      </c>
      <c r="DI8" s="69">
        <v>267045</v>
      </c>
      <c r="DJ8" s="69">
        <v>20000</v>
      </c>
      <c r="DK8" s="73" t="s">
        <v>132</v>
      </c>
      <c r="DL8" s="73" t="s">
        <v>132</v>
      </c>
      <c r="DM8" s="73" t="s">
        <v>132</v>
      </c>
      <c r="DN8" s="73" t="s">
        <v>132</v>
      </c>
      <c r="DO8" s="73" t="s">
        <v>132</v>
      </c>
      <c r="DP8" s="73" t="s">
        <v>132</v>
      </c>
      <c r="DQ8" s="73" t="s">
        <v>132</v>
      </c>
      <c r="DR8" s="73" t="s">
        <v>132</v>
      </c>
      <c r="DS8" s="73" t="s">
        <v>132</v>
      </c>
      <c r="DT8" s="73" t="s">
        <v>132</v>
      </c>
      <c r="DU8" s="73" t="s">
        <v>132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141.6</v>
      </c>
      <c r="EB8" s="73">
        <v>484.4</v>
      </c>
      <c r="EC8" s="73">
        <v>94.3</v>
      </c>
      <c r="ED8" s="73">
        <v>39.6</v>
      </c>
      <c r="EE8" s="73">
        <v>34.9</v>
      </c>
      <c r="EF8" s="73">
        <v>167.7</v>
      </c>
      <c r="EG8" s="76">
        <v>1E-3</v>
      </c>
      <c r="EH8" s="77">
        <v>8.9999999999999998E-4</v>
      </c>
      <c r="EI8" s="77">
        <v>1E-3</v>
      </c>
      <c r="EJ8" s="77">
        <v>1E-3</v>
      </c>
      <c r="EK8" s="77">
        <v>1E-3</v>
      </c>
      <c r="EL8" s="77">
        <v>1.6999999999999999E-3</v>
      </c>
      <c r="EM8" s="77">
        <v>4.8999999999999998E-3</v>
      </c>
      <c r="EN8" s="77">
        <v>1.5E-3</v>
      </c>
      <c r="EO8" s="77">
        <v>1.5E-3</v>
      </c>
      <c r="EP8" s="77">
        <v>1.1999999999999999E-3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133</v>
      </c>
      <c r="C10" s="82" t="s">
        <v>134</v>
      </c>
      <c r="D10" s="82" t="s">
        <v>135</v>
      </c>
      <c r="E10" s="82" t="s">
        <v>136</v>
      </c>
      <c r="F10" s="82" t="s">
        <v>137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2020-01-24T01:58:42Z</cp:lastPrinted>
  <dcterms:created xsi:type="dcterms:W3CDTF">2019-12-05T07:18:24Z</dcterms:created>
  <dcterms:modified xsi:type="dcterms:W3CDTF">2020-02-20T02:40:48Z</dcterms:modified>
</cp:coreProperties>
</file>