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82 宮田村\"/>
    </mc:Choice>
  </mc:AlternateContent>
  <workbookProtection workbookAlgorithmName="SHA-512" workbookHashValue="1fu5mKaAwTc5khSdIaES4DRAgxZamgeF1YDEp/ltYT4VQxiHqmhF66bPvAyl7Z+rs3t2KqXnw1QvdLcxnXmxmg==" workbookSaltValue="2Ufuf/JE3bnS5n2RLaZMr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<sst xmlns="http://schemas.openxmlformats.org/spreadsheetml/2006/main" count="220" uniqueCount="108">
  <si>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</si>
  <si>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</si>
  <si>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</si>
  <si>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</si>
  <si>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</si>
  <si>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</si>
  <si>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</si>
  <si>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</si>
  <si>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</si>
  <si>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</si>
  <si>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</si>
  <si>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</si>
  <si>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</si>
  <si>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</si>
  <si>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</si>
  <si>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</si>
  <si>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</si>
  <si>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</si>
  <si>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</si>
  <si>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</si>
  <si>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</si>
  <si>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</si>
  <si>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</si>
  <si>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</si>
  <si>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</si>
  <si>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</si>
  <si>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</si>
  <si>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</si>
  <si>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</si>
  <si>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</si>
  <si>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</si>
  <si>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</si>
  <si>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</si>
  <si>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</si>
  <si>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</si>
  <si>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</si>
  <si>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</si>
  <si>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</si>
  <si>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</si>
  <si>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</si>
  <si>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</si>
  <si>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</si>
  <si>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</si>
  <si>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</si>
  <si>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</si>
  <si>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</si>
  <si>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</si>
  <si>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</si>
  <si>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</si>
  <si>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</si>
  <si>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</si>
  <si>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</si>
  <si>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</si>
  <si>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</si>
  <si>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</si>
  <si>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</si>
  <si>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</si>
  <si>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</si>
  <si>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</si>
  <si>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</si>
  <si>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</si>
  <si>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</si>
  <si>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</si>
  <si>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</si>
  <si>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</si>
  <si>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</si>
  <si>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</si>
  <si>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</si>
  <si>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</si>
  <si>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</si>
  <si>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</si>
  <si>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</si>
  <si>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</si>
  <si>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</si>
  <si>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</si>
  <si>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</si>
  <si>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</si>
  <si>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</si>
  <si>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</si>
  <si>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</si>
  <si>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</si>
  <si>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</si>
  <si>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</si>
  <si>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</si>
  <si>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</si>
  <si>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</si>
  <si>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</si>
  <si>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</si>
  <si>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</si>
  <si>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</si>
  <si>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</si>
  <si>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</si>
  <si>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</si>
  <si>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宮田村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</si>
  <si>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</si>
  <si>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</si>
  <si>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</si>
  <si>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</si>
  <si>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</si>
  <si>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</si>
  <si>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</si>
  <si>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</si>
  <si>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</si>
  <si>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</si>
  <si>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</si>
  <si>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経常収支比率が100％を上回っており黒字経営が続いていること、また、給水原価が比較的低く、料金回収率が100％を超えていることから、効率的で健全な経営状況であると分析できる。
　経常収支比率と料金回収率が下降した要因は営業費用が増大したことが大きい。
　流動比率が下降した要因は</t>
    </r>
    <r>
      <rPr>
        <sz val="11"/>
        <rFont val="ＭＳ ゴシック"/>
        <family val="3"/>
        <charset val="128"/>
      </rPr>
      <t>業務活動によるキャッシュの減</t>
    </r>
    <r>
      <rPr>
        <sz val="11"/>
        <color theme="1"/>
        <rFont val="ＭＳ ゴシック"/>
        <family val="3"/>
        <charset val="128"/>
      </rPr>
      <t>によるところが大きい。
　施設利用率が下降した要因は</t>
    </r>
    <r>
      <rPr>
        <sz val="11"/>
        <rFont val="ＭＳ ゴシック"/>
        <family val="3"/>
        <charset val="128"/>
      </rPr>
      <t>配水量の減少である</t>
    </r>
    <r>
      <rPr>
        <sz val="11"/>
        <color theme="1"/>
        <rFont val="ＭＳ ゴシック"/>
        <family val="3"/>
        <charset val="128"/>
      </rPr>
      <t>。</t>
    </r>
    <r>
      <rPr>
        <sz val="11"/>
        <rFont val="ＭＳ ゴシック"/>
        <family val="3"/>
        <charset val="128"/>
      </rPr>
      <t>その要因は人口減によるものではないため、漏水量の減少したと推測できる。</t>
    </r>
    <r>
      <rPr>
        <sz val="11"/>
        <color theme="1"/>
        <rFont val="ＭＳ ゴシック"/>
        <family val="3"/>
        <charset val="128"/>
      </rPr>
      <t xml:space="preserve">
　しかし、依然として、有収率が低く推移していることから漏水の存在が推測され、漏水調査を強化し、漏水箇所の修繕が必要であると言える。
　当年度も漏水調査を専門業者に委託し、漏水箇所の特定に努めたが、本管や配水管における漏水箇所の発見には至らなかった。
　また、有収率の課題として、仮に漏水箇所が発見され修理できたとしても、修理したことにより水圧が別の個所へ影響し、新たな漏水が発生することが予想され、有収率を向上させることは容易ではない。</t>
    </r>
    <rPh sb="103" eb="105">
      <t>カコウ</t>
    </rPh>
    <rPh sb="115" eb="117">
      <t>ゾウダイ</t>
    </rPh>
    <rPh sb="133" eb="135">
      <t>カコウ</t>
    </rPh>
    <rPh sb="153" eb="154">
      <t>ゲン</t>
    </rPh>
    <rPh sb="173" eb="175">
      <t>カコウ</t>
    </rPh>
    <rPh sb="184" eb="186">
      <t>ゲンショウ</t>
    </rPh>
    <rPh sb="197" eb="198">
      <t>ゲン</t>
    </rPh>
    <rPh sb="214" eb="216">
      <t>ゲンショウ</t>
    </rPh>
    <rPh sb="232" eb="234">
      <t>イゼン</t>
    </rPh>
    <rPh sb="244" eb="246">
      <t>スイイ</t>
    </rPh>
    <rPh sb="257" eb="259">
      <t>ソンザイ</t>
    </rPh>
    <phoneticPr fontId="4"/>
  </si>
  <si>
    <t>　現在は黒字経営で単年度では健全経営であるが、全体的に施設や管路の老朽化が進んでいる。近い将来大量更新の時期が訪れるわけであるが、そのための資金は十分蓄えていない。持続可能で実現可能な更新計画の策定が必要である。
　実現可能な更新計画として考えられる方法としては、水道管の使用年数を標準耐用を大きく上回る形で更新計画をたて、さらには、下水道管の更新工事と併せて水道管の更新をすることで工事費の縮減をはかるなどがあり、さらには、抜本的な改革として、自己水源と広域水源との割合の変更や、施設のスペックダウンなども視野に入れる必要があると考えられる。
　また、人口減少による料金収入の減少も予想されることから、有収率の向上などにより現状の利益を維持できるように努める必要がある。これまでの漏水調査の方法ではない調査方法があれば、費用対効果を見極めた上で実施したい。</t>
    <rPh sb="52" eb="54">
      <t>ジキ</t>
    </rPh>
    <phoneticPr fontId="4"/>
  </si>
  <si>
    <t>　管路経年化率H30の「0.00」は誤りで、正しくは「4.87」です。
　古い管路から一部更新してきているが、管路全体の老朽化が進んでいることから、今後、計画的に更新を進める必要がある。</t>
    <rPh sb="1" eb="3">
      <t>カンロ</t>
    </rPh>
    <rPh sb="3" eb="6">
      <t>ケイネンカ</t>
    </rPh>
    <rPh sb="6" eb="7">
      <t>リツ</t>
    </rPh>
    <rPh sb="18" eb="19">
      <t>アヤマ</t>
    </rPh>
    <rPh sb="22" eb="23">
      <t>タダ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</si>
</sst>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quot;-&quot;">
                  <c:v>0.17</c:v>
                </c:pt>
                <c:pt idx="4">
                  <c:v>0</c:v>
                </c:pt>
              </c:numCache>
            </c:numRef>
          </c:val>
          <c:extLst>
            <c:ext xmlns:c16="http://schemas.microsoft.com/office/drawing/2014/chart" uri="{C3380CC4-5D6E-409C-BE32-E72D297353CC}">
              <c16:uniqueId val="{00000000-E102-4D28-92C7-E75736C6942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E102-4D28-92C7-E75736C6942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55.09</c:v>
                </c:pt>
                <c:pt idx="1">
                  <c:v>53.01</c:v>
                </c:pt>
                <c:pt idx="2">
                  <c:v>54</c:v>
                </c:pt>
                <c:pt idx="3">
                  <c:v>58.5</c:v>
                </c:pt>
                <c:pt idx="4">
                  <c:v>55.77</c:v>
                </c:pt>
              </c:numCache>
            </c:numRef>
          </c:val>
          <c:extLst>
            <c:ext xmlns:c16="http://schemas.microsoft.com/office/drawing/2014/chart" uri="{C3380CC4-5D6E-409C-BE32-E72D297353CC}">
              <c16:uniqueId val="{00000000-B69D-49BC-9CA8-15061B89E20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B69D-49BC-9CA8-15061B89E20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75.150000000000006</c:v>
                </c:pt>
                <c:pt idx="1">
                  <c:v>77.2</c:v>
                </c:pt>
                <c:pt idx="2">
                  <c:v>76.62</c:v>
                </c:pt>
                <c:pt idx="3">
                  <c:v>70.34</c:v>
                </c:pt>
                <c:pt idx="4">
                  <c:v>74.41</c:v>
                </c:pt>
              </c:numCache>
            </c:numRef>
          </c:val>
          <c:extLst>
            <c:ext xmlns:c16="http://schemas.microsoft.com/office/drawing/2014/chart" uri="{C3380CC4-5D6E-409C-BE32-E72D297353CC}">
              <c16:uniqueId val="{00000000-7F16-4784-AB04-FE2127349D9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7F16-4784-AB04-FE2127349D9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109.9</c:v>
                </c:pt>
                <c:pt idx="1">
                  <c:v>110.65</c:v>
                </c:pt>
                <c:pt idx="2">
                  <c:v>112.08</c:v>
                </c:pt>
                <c:pt idx="3">
                  <c:v>112.63</c:v>
                </c:pt>
                <c:pt idx="4">
                  <c:v>109.94</c:v>
                </c:pt>
              </c:numCache>
            </c:numRef>
          </c:val>
          <c:extLst>
            <c:ext xmlns:c16="http://schemas.microsoft.com/office/drawing/2014/chart" uri="{C3380CC4-5D6E-409C-BE32-E72D297353CC}">
              <c16:uniqueId val="{00000000-4BA3-46D1-BF93-577EA6F1AF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4BA3-46D1-BF93-577EA6F1AF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37.630000000000003</c:v>
                </c:pt>
                <c:pt idx="1">
                  <c:v>39.729999999999997</c:v>
                </c:pt>
                <c:pt idx="2">
                  <c:v>41.77</c:v>
                </c:pt>
                <c:pt idx="3">
                  <c:v>43.81</c:v>
                </c:pt>
                <c:pt idx="4">
                  <c:v>46.24</c:v>
                </c:pt>
              </c:numCache>
            </c:numRef>
          </c:val>
          <c:extLst>
            <c:ext xmlns:c16="http://schemas.microsoft.com/office/drawing/2014/chart" uri="{C3380CC4-5D6E-409C-BE32-E72D297353CC}">
              <c16:uniqueId val="{00000000-4BBB-48E6-9790-0A545A45E5F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4BBB-48E6-9790-0A545A45E5F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3.57</c:v>
                </c:pt>
                <c:pt idx="1">
                  <c:v>3.91</c:v>
                </c:pt>
                <c:pt idx="2">
                  <c:v>4.87</c:v>
                </c:pt>
                <c:pt idx="3">
                  <c:v>4.87</c:v>
                </c:pt>
                <c:pt idx="4" formatCode="#,##0.00;&quot;△&quot;#,##0.00">
                  <c:v>0</c:v>
                </c:pt>
              </c:numCache>
            </c:numRef>
          </c:val>
          <c:extLst>
            <c:ext xmlns:c16="http://schemas.microsoft.com/office/drawing/2014/chart" uri="{C3380CC4-5D6E-409C-BE32-E72D297353CC}">
              <c16:uniqueId val="{00000000-5B12-49EE-8497-E6ADB1B4B85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5B12-49EE-8497-E6ADB1B4B85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ED-46FF-BD1E-0F783CB6C20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C0ED-46FF-BD1E-0F783CB6C20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250.13</c:v>
                </c:pt>
                <c:pt idx="1">
                  <c:v>260.52999999999997</c:v>
                </c:pt>
                <c:pt idx="2">
                  <c:v>325.81</c:v>
                </c:pt>
                <c:pt idx="3">
                  <c:v>350.03</c:v>
                </c:pt>
                <c:pt idx="4">
                  <c:v>276.13</c:v>
                </c:pt>
              </c:numCache>
            </c:numRef>
          </c:val>
          <c:extLst>
            <c:ext xmlns:c16="http://schemas.microsoft.com/office/drawing/2014/chart" uri="{C3380CC4-5D6E-409C-BE32-E72D297353CC}">
              <c16:uniqueId val="{00000000-7E26-43A4-BCBA-AEDC6A30001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7E26-43A4-BCBA-AEDC6A30001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367.6</c:v>
                </c:pt>
                <c:pt idx="1">
                  <c:v>341.74</c:v>
                </c:pt>
                <c:pt idx="2">
                  <c:v>310.02</c:v>
                </c:pt>
                <c:pt idx="3">
                  <c:v>283.12</c:v>
                </c:pt>
                <c:pt idx="4">
                  <c:v>251.1</c:v>
                </c:pt>
              </c:numCache>
            </c:numRef>
          </c:val>
          <c:extLst>
            <c:ext xmlns:c16="http://schemas.microsoft.com/office/drawing/2014/chart" uri="{C3380CC4-5D6E-409C-BE32-E72D297353CC}">
              <c16:uniqueId val="{00000000-A5C3-4223-819D-13C0AD5D33E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A5C3-4223-819D-13C0AD5D33E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109.25</c:v>
                </c:pt>
                <c:pt idx="1">
                  <c:v>109.17</c:v>
                </c:pt>
                <c:pt idx="2">
                  <c:v>111.52</c:v>
                </c:pt>
                <c:pt idx="3">
                  <c:v>112.18</c:v>
                </c:pt>
                <c:pt idx="4">
                  <c:v>108.98</c:v>
                </c:pt>
              </c:numCache>
            </c:numRef>
          </c:val>
          <c:extLst>
            <c:ext xmlns:c16="http://schemas.microsoft.com/office/drawing/2014/chart" uri="{C3380CC4-5D6E-409C-BE32-E72D297353CC}">
              <c16:uniqueId val="{00000000-526E-42E2-9ED6-0E03DC629D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526E-42E2-9ED6-0E03DC629D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147.52000000000001</c:v>
                </c:pt>
                <c:pt idx="1">
                  <c:v>147.61000000000001</c:v>
                </c:pt>
                <c:pt idx="2">
                  <c:v>144.58000000000001</c:v>
                </c:pt>
                <c:pt idx="3">
                  <c:v>143.71</c:v>
                </c:pt>
                <c:pt idx="4">
                  <c:v>148.12</c:v>
                </c:pt>
              </c:numCache>
            </c:numRef>
          </c:val>
          <c:extLst>
            <c:ext xmlns:c16="http://schemas.microsoft.com/office/drawing/2014/chart" uri="{C3380CC4-5D6E-409C-BE32-E72D297353CC}">
              <c16:uniqueId val="{00000000-5BCD-403C-9012-6B701028919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5BCD-403C-9012-6B701028919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宮田村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9097</v>
      </c>
      <c r="AM8" s="60"/>
      <c r="AN8" s="60"/>
      <c r="AO8" s="60"/>
      <c r="AP8" s="60"/>
      <c r="AQ8" s="60"/>
      <c r="AR8" s="60"/>
      <c r="AS8" s="60"/>
      <c r="AT8" s="51">
        <f>データ!$S$6</f>
        <v>54.5</v>
      </c>
      <c r="AU8" s="52"/>
      <c r="AV8" s="52"/>
      <c r="AW8" s="52"/>
      <c r="AX8" s="52"/>
      <c r="AY8" s="52"/>
      <c r="AZ8" s="52"/>
      <c r="BA8" s="52"/>
      <c r="BB8" s="53">
        <f>データ!$T$6</f>
        <v>166.92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70.42</v>
      </c>
      <c r="J10" s="52"/>
      <c r="K10" s="52"/>
      <c r="L10" s="52"/>
      <c r="M10" s="52"/>
      <c r="N10" s="52"/>
      <c r="O10" s="63"/>
      <c r="P10" s="53">
        <f>データ!$P$6</f>
        <v>99.78</v>
      </c>
      <c r="Q10" s="53"/>
      <c r="R10" s="53"/>
      <c r="S10" s="53"/>
      <c r="T10" s="53"/>
      <c r="U10" s="53"/>
      <c r="V10" s="53"/>
      <c r="W10" s="60">
        <f>データ!$Q$6</f>
        <v>3024</v>
      </c>
      <c r="X10" s="60"/>
      <c r="Y10" s="60"/>
      <c r="Z10" s="60"/>
      <c r="AA10" s="60"/>
      <c r="AB10" s="60"/>
      <c r="AC10" s="60"/>
      <c r="AD10" s="2"/>
      <c r="AE10" s="2"/>
      <c r="AF10" s="2"/>
      <c r="AG10" s="2"/>
      <c r="AH10" s="4"/>
      <c r="AI10" s="4"/>
      <c r="AJ10" s="4"/>
      <c r="AK10" s="4"/>
      <c r="AL10" s="60">
        <f>データ!$U$6</f>
        <v>9031</v>
      </c>
      <c r="AM10" s="60"/>
      <c r="AN10" s="60"/>
      <c r="AO10" s="60"/>
      <c r="AP10" s="60"/>
      <c r="AQ10" s="60"/>
      <c r="AR10" s="60"/>
      <c r="AS10" s="60"/>
      <c r="AT10" s="51">
        <f>データ!$V$6</f>
        <v>9.23</v>
      </c>
      <c r="AU10" s="52"/>
      <c r="AV10" s="52"/>
      <c r="AW10" s="52"/>
      <c r="AX10" s="52"/>
      <c r="AY10" s="52"/>
      <c r="AZ10" s="52"/>
      <c r="BA10" s="52"/>
      <c r="BB10" s="53">
        <f>データ!$W$6</f>
        <v>978.44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107</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QFKNGlNCocUef9Zmv4O7x5s9Awj2PSGqfHtvKo0XuqpygUfrrAIn/yFgPgFDRH7VUO2jPjw2w1S8it3DFw2Rg==" saltValue="SHtbe9rOP/QUwGSvI+ORc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203882</v>
      </c>
      <c r="D6" s="34">
        <f t="shared" si="3"/>
        <v>46</v>
      </c>
      <c r="E6" s="34">
        <f t="shared" si="3"/>
        <v>1</v>
      </c>
      <c r="F6" s="34">
        <f t="shared" si="3"/>
        <v>0</v>
      </c>
      <c r="G6" s="34">
        <f t="shared" si="3"/>
        <v>1</v>
      </c>
      <c r="H6" s="34" t="str">
        <f t="shared" si="3"/>
        <v>長野県　宮田村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70.42</v>
      </c>
      <c r="P6" s="35">
        <f t="shared" si="3"/>
        <v>99.78</v>
      </c>
      <c r="Q6" s="35">
        <f t="shared" si="3"/>
        <v>3024</v>
      </c>
      <c r="R6" s="35">
        <f t="shared" si="3"/>
        <v>9097</v>
      </c>
      <c r="S6" s="35">
        <f t="shared" si="3"/>
        <v>54.5</v>
      </c>
      <c r="T6" s="35">
        <f t="shared" si="3"/>
        <v>166.92</v>
      </c>
      <c r="U6" s="35">
        <f t="shared" si="3"/>
        <v>9031</v>
      </c>
      <c r="V6" s="35">
        <f t="shared" si="3"/>
        <v>9.23</v>
      </c>
      <c r="W6" s="35">
        <f t="shared" si="3"/>
        <v>978.44</v>
      </c>
      <c r="X6" s="36">
        <f>IF(X7="",NA(),X7)</f>
        <v>109.9</v>
      </c>
      <c r="Y6" s="36">
        <f t="shared" ref="Y6:AG6" si="4">IF(Y7="",NA(),Y7)</f>
        <v>110.65</v>
      </c>
      <c r="Z6" s="36">
        <f t="shared" si="4"/>
        <v>112.08</v>
      </c>
      <c r="AA6" s="36">
        <f t="shared" si="4"/>
        <v>112.63</v>
      </c>
      <c r="AB6" s="36">
        <f t="shared" si="4"/>
        <v>109.94</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250.13</v>
      </c>
      <c r="AU6" s="36">
        <f t="shared" ref="AU6:BC6" si="6">IF(AU7="",NA(),AU7)</f>
        <v>260.52999999999997</v>
      </c>
      <c r="AV6" s="36">
        <f t="shared" si="6"/>
        <v>325.81</v>
      </c>
      <c r="AW6" s="36">
        <f t="shared" si="6"/>
        <v>350.03</v>
      </c>
      <c r="AX6" s="36">
        <f t="shared" si="6"/>
        <v>276.13</v>
      </c>
      <c r="AY6" s="36">
        <f t="shared" si="6"/>
        <v>434.72</v>
      </c>
      <c r="AZ6" s="36">
        <f t="shared" si="6"/>
        <v>416.14</v>
      </c>
      <c r="BA6" s="36">
        <f t="shared" si="6"/>
        <v>371.89</v>
      </c>
      <c r="BB6" s="36">
        <f t="shared" si="6"/>
        <v>293.23</v>
      </c>
      <c r="BC6" s="36">
        <f t="shared" si="6"/>
        <v>300.14</v>
      </c>
      <c r="BD6" s="35" t="str">
        <f>IF(BD7="","",IF(BD7="-","【-】","【"&amp;SUBSTITUTE(TEXT(BD7,"#,##0.00"),"-","△")&amp;"】"))</f>
        <v>【261.93】</v>
      </c>
      <c r="BE6" s="36">
        <f>IF(BE7="",NA(),BE7)</f>
        <v>367.6</v>
      </c>
      <c r="BF6" s="36">
        <f t="shared" ref="BF6:BN6" si="7">IF(BF7="",NA(),BF7)</f>
        <v>341.74</v>
      </c>
      <c r="BG6" s="36">
        <f t="shared" si="7"/>
        <v>310.02</v>
      </c>
      <c r="BH6" s="36">
        <f t="shared" si="7"/>
        <v>283.12</v>
      </c>
      <c r="BI6" s="36">
        <f t="shared" si="7"/>
        <v>251.1</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109.25</v>
      </c>
      <c r="BQ6" s="36">
        <f t="shared" ref="BQ6:BY6" si="8">IF(BQ7="",NA(),BQ7)</f>
        <v>109.17</v>
      </c>
      <c r="BR6" s="36">
        <f t="shared" si="8"/>
        <v>111.52</v>
      </c>
      <c r="BS6" s="36">
        <f t="shared" si="8"/>
        <v>112.18</v>
      </c>
      <c r="BT6" s="36">
        <f t="shared" si="8"/>
        <v>108.98</v>
      </c>
      <c r="BU6" s="36">
        <f t="shared" si="8"/>
        <v>93.66</v>
      </c>
      <c r="BV6" s="36">
        <f t="shared" si="8"/>
        <v>92.76</v>
      </c>
      <c r="BW6" s="36">
        <f t="shared" si="8"/>
        <v>93.28</v>
      </c>
      <c r="BX6" s="36">
        <f t="shared" si="8"/>
        <v>87.51</v>
      </c>
      <c r="BY6" s="36">
        <f t="shared" si="8"/>
        <v>84.77</v>
      </c>
      <c r="BZ6" s="35" t="str">
        <f>IF(BZ7="","",IF(BZ7="-","【-】","【"&amp;SUBSTITUTE(TEXT(BZ7,"#,##0.00"),"-","△")&amp;"】"))</f>
        <v>【103.91】</v>
      </c>
      <c r="CA6" s="36">
        <f>IF(CA7="",NA(),CA7)</f>
        <v>147.52000000000001</v>
      </c>
      <c r="CB6" s="36">
        <f t="shared" ref="CB6:CJ6" si="9">IF(CB7="",NA(),CB7)</f>
        <v>147.61000000000001</v>
      </c>
      <c r="CC6" s="36">
        <f t="shared" si="9"/>
        <v>144.58000000000001</v>
      </c>
      <c r="CD6" s="36">
        <f t="shared" si="9"/>
        <v>143.71</v>
      </c>
      <c r="CE6" s="36">
        <f t="shared" si="9"/>
        <v>148.12</v>
      </c>
      <c r="CF6" s="36">
        <f t="shared" si="9"/>
        <v>208.21</v>
      </c>
      <c r="CG6" s="36">
        <f t="shared" si="9"/>
        <v>208.67</v>
      </c>
      <c r="CH6" s="36">
        <f t="shared" si="9"/>
        <v>208.29</v>
      </c>
      <c r="CI6" s="36">
        <f t="shared" si="9"/>
        <v>218.42</v>
      </c>
      <c r="CJ6" s="36">
        <f t="shared" si="9"/>
        <v>227.27</v>
      </c>
      <c r="CK6" s="35" t="str">
        <f>IF(CK7="","",IF(CK7="-","【-】","【"&amp;SUBSTITUTE(TEXT(CK7,"#,##0.00"),"-","△")&amp;"】"))</f>
        <v>【167.11】</v>
      </c>
      <c r="CL6" s="36">
        <f>IF(CL7="",NA(),CL7)</f>
        <v>55.09</v>
      </c>
      <c r="CM6" s="36">
        <f t="shared" ref="CM6:CU6" si="10">IF(CM7="",NA(),CM7)</f>
        <v>53.01</v>
      </c>
      <c r="CN6" s="36">
        <f t="shared" si="10"/>
        <v>54</v>
      </c>
      <c r="CO6" s="36">
        <f t="shared" si="10"/>
        <v>58.5</v>
      </c>
      <c r="CP6" s="36">
        <f t="shared" si="10"/>
        <v>55.77</v>
      </c>
      <c r="CQ6" s="36">
        <f t="shared" si="10"/>
        <v>49.22</v>
      </c>
      <c r="CR6" s="36">
        <f t="shared" si="10"/>
        <v>49.08</v>
      </c>
      <c r="CS6" s="36">
        <f t="shared" si="10"/>
        <v>49.32</v>
      </c>
      <c r="CT6" s="36">
        <f t="shared" si="10"/>
        <v>50.24</v>
      </c>
      <c r="CU6" s="36">
        <f t="shared" si="10"/>
        <v>50.29</v>
      </c>
      <c r="CV6" s="35" t="str">
        <f>IF(CV7="","",IF(CV7="-","【-】","【"&amp;SUBSTITUTE(TEXT(CV7,"#,##0.00"),"-","△")&amp;"】"))</f>
        <v>【60.27】</v>
      </c>
      <c r="CW6" s="36">
        <f>IF(CW7="",NA(),CW7)</f>
        <v>75.150000000000006</v>
      </c>
      <c r="CX6" s="36">
        <f t="shared" ref="CX6:DF6" si="11">IF(CX7="",NA(),CX7)</f>
        <v>77.2</v>
      </c>
      <c r="CY6" s="36">
        <f t="shared" si="11"/>
        <v>76.62</v>
      </c>
      <c r="CZ6" s="36">
        <f t="shared" si="11"/>
        <v>70.34</v>
      </c>
      <c r="DA6" s="36">
        <f t="shared" si="11"/>
        <v>74.41</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37.630000000000003</v>
      </c>
      <c r="DI6" s="36">
        <f t="shared" ref="DI6:DQ6" si="12">IF(DI7="",NA(),DI7)</f>
        <v>39.729999999999997</v>
      </c>
      <c r="DJ6" s="36">
        <f t="shared" si="12"/>
        <v>41.77</v>
      </c>
      <c r="DK6" s="36">
        <f t="shared" si="12"/>
        <v>43.81</v>
      </c>
      <c r="DL6" s="36">
        <f t="shared" si="12"/>
        <v>46.24</v>
      </c>
      <c r="DM6" s="36">
        <f t="shared" si="12"/>
        <v>46.12</v>
      </c>
      <c r="DN6" s="36">
        <f t="shared" si="12"/>
        <v>47.44</v>
      </c>
      <c r="DO6" s="36">
        <f t="shared" si="12"/>
        <v>48.3</v>
      </c>
      <c r="DP6" s="36">
        <f t="shared" si="12"/>
        <v>45.14</v>
      </c>
      <c r="DQ6" s="36">
        <f t="shared" si="12"/>
        <v>45.85</v>
      </c>
      <c r="DR6" s="35" t="str">
        <f>IF(DR7="","",IF(DR7="-","【-】","【"&amp;SUBSTITUTE(TEXT(DR7,"#,##0.00"),"-","△")&amp;"】"))</f>
        <v>【48.85】</v>
      </c>
      <c r="DS6" s="36">
        <f>IF(DS7="",NA(),DS7)</f>
        <v>3.57</v>
      </c>
      <c r="DT6" s="36">
        <f t="shared" ref="DT6:EB6" si="13">IF(DT7="",NA(),DT7)</f>
        <v>3.91</v>
      </c>
      <c r="DU6" s="36">
        <f t="shared" si="13"/>
        <v>4.87</v>
      </c>
      <c r="DV6" s="36">
        <f t="shared" si="13"/>
        <v>4.87</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5">
        <f>IF(ED7="",NA(),ED7)</f>
        <v>0</v>
      </c>
      <c r="EE6" s="35">
        <f t="shared" ref="EE6:EM6" si="14">IF(EE7="",NA(),EE7)</f>
        <v>0</v>
      </c>
      <c r="EF6" s="35">
        <f t="shared" si="14"/>
        <v>0</v>
      </c>
      <c r="EG6" s="36">
        <f t="shared" si="14"/>
        <v>0.17</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203882</v>
      </c>
      <c r="D7" s="38">
        <v>46</v>
      </c>
      <c r="E7" s="38">
        <v>1</v>
      </c>
      <c r="F7" s="38">
        <v>0</v>
      </c>
      <c r="G7" s="38">
        <v>1</v>
      </c>
      <c r="H7" s="38" t="s">
        <v>93</v>
      </c>
      <c r="I7" s="38" t="s">
        <v>94</v>
      </c>
      <c r="J7" s="38" t="s">
        <v>95</v>
      </c>
      <c r="K7" s="38" t="s">
        <v>96</v>
      </c>
      <c r="L7" s="38" t="s">
        <v>97</v>
      </c>
      <c r="M7" s="38" t="s">
        <v>98</v>
      </c>
      <c r="N7" s="39" t="s">
        <v>99</v>
      </c>
      <c r="O7" s="39">
        <v>70.42</v>
      </c>
      <c r="P7" s="39">
        <v>99.78</v>
      </c>
      <c r="Q7" s="39">
        <v>3024</v>
      </c>
      <c r="R7" s="39">
        <v>9097</v>
      </c>
      <c r="S7" s="39">
        <v>54.5</v>
      </c>
      <c r="T7" s="39">
        <v>166.92</v>
      </c>
      <c r="U7" s="39">
        <v>9031</v>
      </c>
      <c r="V7" s="39">
        <v>9.23</v>
      </c>
      <c r="W7" s="39">
        <v>978.44</v>
      </c>
      <c r="X7" s="39">
        <v>109.9</v>
      </c>
      <c r="Y7" s="39">
        <v>110.65</v>
      </c>
      <c r="Z7" s="39">
        <v>112.08</v>
      </c>
      <c r="AA7" s="39">
        <v>112.63</v>
      </c>
      <c r="AB7" s="39">
        <v>109.94</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250.13</v>
      </c>
      <c r="AU7" s="39">
        <v>260.52999999999997</v>
      </c>
      <c r="AV7" s="39">
        <v>325.81</v>
      </c>
      <c r="AW7" s="39">
        <v>350.03</v>
      </c>
      <c r="AX7" s="39">
        <v>276.13</v>
      </c>
      <c r="AY7" s="39">
        <v>434.72</v>
      </c>
      <c r="AZ7" s="39">
        <v>416.14</v>
      </c>
      <c r="BA7" s="39">
        <v>371.89</v>
      </c>
      <c r="BB7" s="39">
        <v>293.23</v>
      </c>
      <c r="BC7" s="39">
        <v>300.14</v>
      </c>
      <c r="BD7" s="39">
        <v>261.93</v>
      </c>
      <c r="BE7" s="39">
        <v>367.6</v>
      </c>
      <c r="BF7" s="39">
        <v>341.74</v>
      </c>
      <c r="BG7" s="39">
        <v>310.02</v>
      </c>
      <c r="BH7" s="39">
        <v>283.12</v>
      </c>
      <c r="BI7" s="39">
        <v>251.1</v>
      </c>
      <c r="BJ7" s="39">
        <v>495.76</v>
      </c>
      <c r="BK7" s="39">
        <v>487.22</v>
      </c>
      <c r="BL7" s="39">
        <v>483.11</v>
      </c>
      <c r="BM7" s="39">
        <v>542.29999999999995</v>
      </c>
      <c r="BN7" s="39">
        <v>566.65</v>
      </c>
      <c r="BO7" s="39">
        <v>270.45999999999998</v>
      </c>
      <c r="BP7" s="39">
        <v>109.25</v>
      </c>
      <c r="BQ7" s="39">
        <v>109.17</v>
      </c>
      <c r="BR7" s="39">
        <v>111.52</v>
      </c>
      <c r="BS7" s="39">
        <v>112.18</v>
      </c>
      <c r="BT7" s="39">
        <v>108.98</v>
      </c>
      <c r="BU7" s="39">
        <v>93.66</v>
      </c>
      <c r="BV7" s="39">
        <v>92.76</v>
      </c>
      <c r="BW7" s="39">
        <v>93.28</v>
      </c>
      <c r="BX7" s="39">
        <v>87.51</v>
      </c>
      <c r="BY7" s="39">
        <v>84.77</v>
      </c>
      <c r="BZ7" s="39">
        <v>103.91</v>
      </c>
      <c r="CA7" s="39">
        <v>147.52000000000001</v>
      </c>
      <c r="CB7" s="39">
        <v>147.61000000000001</v>
      </c>
      <c r="CC7" s="39">
        <v>144.58000000000001</v>
      </c>
      <c r="CD7" s="39">
        <v>143.71</v>
      </c>
      <c r="CE7" s="39">
        <v>148.12</v>
      </c>
      <c r="CF7" s="39">
        <v>208.21</v>
      </c>
      <c r="CG7" s="39">
        <v>208.67</v>
      </c>
      <c r="CH7" s="39">
        <v>208.29</v>
      </c>
      <c r="CI7" s="39">
        <v>218.42</v>
      </c>
      <c r="CJ7" s="39">
        <v>227.27</v>
      </c>
      <c r="CK7" s="39">
        <v>167.11</v>
      </c>
      <c r="CL7" s="39">
        <v>55.09</v>
      </c>
      <c r="CM7" s="39">
        <v>53.01</v>
      </c>
      <c r="CN7" s="39">
        <v>54</v>
      </c>
      <c r="CO7" s="39">
        <v>58.5</v>
      </c>
      <c r="CP7" s="39">
        <v>55.77</v>
      </c>
      <c r="CQ7" s="39">
        <v>49.22</v>
      </c>
      <c r="CR7" s="39">
        <v>49.08</v>
      </c>
      <c r="CS7" s="39">
        <v>49.32</v>
      </c>
      <c r="CT7" s="39">
        <v>50.24</v>
      </c>
      <c r="CU7" s="39">
        <v>50.29</v>
      </c>
      <c r="CV7" s="39">
        <v>60.27</v>
      </c>
      <c r="CW7" s="39">
        <v>75.150000000000006</v>
      </c>
      <c r="CX7" s="39">
        <v>77.2</v>
      </c>
      <c r="CY7" s="39">
        <v>76.62</v>
      </c>
      <c r="CZ7" s="39">
        <v>70.34</v>
      </c>
      <c r="DA7" s="39">
        <v>74.41</v>
      </c>
      <c r="DB7" s="39">
        <v>79.48</v>
      </c>
      <c r="DC7" s="39">
        <v>79.3</v>
      </c>
      <c r="DD7" s="39">
        <v>79.34</v>
      </c>
      <c r="DE7" s="39">
        <v>78.650000000000006</v>
      </c>
      <c r="DF7" s="39">
        <v>77.73</v>
      </c>
      <c r="DG7" s="39">
        <v>89.92</v>
      </c>
      <c r="DH7" s="39">
        <v>37.630000000000003</v>
      </c>
      <c r="DI7" s="39">
        <v>39.729999999999997</v>
      </c>
      <c r="DJ7" s="39">
        <v>41.77</v>
      </c>
      <c r="DK7" s="39">
        <v>43.81</v>
      </c>
      <c r="DL7" s="39">
        <v>46.24</v>
      </c>
      <c r="DM7" s="39">
        <v>46.12</v>
      </c>
      <c r="DN7" s="39">
        <v>47.44</v>
      </c>
      <c r="DO7" s="39">
        <v>48.3</v>
      </c>
      <c r="DP7" s="39">
        <v>45.14</v>
      </c>
      <c r="DQ7" s="39">
        <v>45.85</v>
      </c>
      <c r="DR7" s="39">
        <v>48.85</v>
      </c>
      <c r="DS7" s="39">
        <v>3.57</v>
      </c>
      <c r="DT7" s="39">
        <v>3.91</v>
      </c>
      <c r="DU7" s="39">
        <v>4.87</v>
      </c>
      <c r="DV7" s="39">
        <v>4.87</v>
      </c>
      <c r="DW7" s="39">
        <v>0</v>
      </c>
      <c r="DX7" s="39">
        <v>9.86</v>
      </c>
      <c r="DY7" s="39">
        <v>11.16</v>
      </c>
      <c r="DZ7" s="39">
        <v>12.43</v>
      </c>
      <c r="EA7" s="39">
        <v>13.58</v>
      </c>
      <c r="EB7" s="39">
        <v>14.13</v>
      </c>
      <c r="EC7" s="39">
        <v>17.8</v>
      </c>
      <c r="ED7" s="39">
        <v>0</v>
      </c>
      <c r="EE7" s="39">
        <v>0</v>
      </c>
      <c r="EF7" s="39">
        <v>0</v>
      </c>
      <c r="EG7" s="39">
        <v>0.17</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2019-12-05T04:16:14Z</dcterms:created>
  <dcterms:modified xsi:type="dcterms:W3CDTF">2020-03-02T02:54:17Z</dcterms:modified>
  <cp:category/>
</cp:coreProperties>
</file>