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3238 御代田町\"/>
    </mc:Choice>
  </mc:AlternateContent>
  <workbookProtection workbookAlgorithmName="SHA-512" workbookHashValue="cQOhiYGd8SnbKZ7zaelozMZ+g16VKIcXo7auZA6SCnOzUmhGVhwhrSbRUd/ceyWiEgvNBMpU9oIABZRXxoYOww==" workbookSaltValue="vlZ8DT9kEVHZtwnNdWWAaw==" workbookSpinCount="100000" lockStructure="1"/>
  <bookViews>
    <workbookView xWindow="810" yWindow="-120" windowWidth="19440" windowHeight="15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W10" i="4"/>
  <c r="I10" i="4"/>
  <c r="BB8" i="4"/>
  <c r="AL8" i="4"/>
  <c r="AD8" i="4"/>
  <c r="W8" i="4"/>
  <c r="P8" i="4"/>
  <c r="I8" i="4"/>
  <c r="B8" i="4"/>
  <c r="B6" i="4"/>
  <c r="C10" i="5" l="1"/>
  <c r="D10" i="5"/>
  <c r="E10" i="5"/>
  <c r="B10" i="5"/>
</calcChain>
</file>

<file path=xl/sharedStrings.xml><?xml version="1.0" encoding="utf-8"?>
<sst xmlns="http://schemas.openxmlformats.org/spreadsheetml/2006/main" count="244" uniqueCount="115">
  <si>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</si>
  <si>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</si>
  <si>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</si>
  <si>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</si>
  <si>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</si>
  <si>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</si>
  <si>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</si>
  <si>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</si>
  <si>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</si>
  <si>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</si>
  <si>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</si>
  <si>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</si>
  <si>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</si>
  <si>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</si>
  <si>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</si>
  <si>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</si>
  <si>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</si>
  <si>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</si>
  <si>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</si>
  <si>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</si>
  <si>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</si>
  <si>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</si>
  <si>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</si>
  <si>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</si>
  <si>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</si>
  <si>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</si>
  <si>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</si>
  <si>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</si>
  <si>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</si>
  <si>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</si>
  <si>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</si>
  <si>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</si>
  <si>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</si>
  <si>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</si>
  <si>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</si>
  <si>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</si>
  <si>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</si>
  <si>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</si>
  <si>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</si>
  <si>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</si>
  <si>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</si>
  <si>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</si>
  <si>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</si>
  <si>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</si>
  <si>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</si>
  <si>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</si>
  <si>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</si>
  <si>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</si>
  <si>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</si>
  <si>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</si>
  <si>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</si>
  <si>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</si>
  <si>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</si>
  <si>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</si>
  <si>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</si>
  <si>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</si>
  <si>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</si>
  <si>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</si>
  <si>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</si>
  <si>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</si>
  <si>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</si>
  <si>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</si>
  <si>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</si>
  <si>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</si>
  <si>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</si>
  <si>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</si>
  <si>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</si>
  <si>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</si>
  <si>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</si>
  <si>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</si>
  <si>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</si>
  <si>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</si>
  <si>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</si>
  <si>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</si>
  <si>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</si>
  <si>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</si>
  <si>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</si>
  <si>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</si>
  <si>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</si>
  <si>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</si>
  <si>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</si>
  <si>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</si>
  <si>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</si>
  <si>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</si>
  <si>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</si>
  <si>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</si>
  <si>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</si>
  <si>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</si>
  <si>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</si>
  <si>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</si>
  <si>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</si>
  <si>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</si>
  <si>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</si>
  <si>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</si>
  <si>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</si>
  <si>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</si>
  <si>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</si>
  <si>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</si>
  <si>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</si>
  <si>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御代田町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</si>
  <si>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</si>
  <si>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</si>
  <si>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</si>
  <si>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</si>
  <si>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</si>
  <si>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</si>
  <si>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</si>
  <si>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</si>
  <si>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</si>
  <si>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</si>
  <si>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</si>
  <si>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</si>
  <si>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
　年々改善されH29から100％を超える数値になっていますが、維持管理費の増減によって数値が変動します。企業債償還が進んでいますが、今後の維持管理経費の増減には注視する必要があります。
④　企業債残高対事業規模比率
　類似団体の平均値を下回る数値で推移しています。H29からは企業債償還金を一般会計からの繰入金ですべて賄っているため、数値は０となっています。
⑤　経費回収率
　経年比較、類似団体の平均値との比較でも、高い水準で推移しています。
⑥　汚水処理原価
　類似団体の平均値との比較でも低い水準であり、処理経費が抑制できていると考えますが、経年比較では変動があるため、今後も維持管理経費を抑制していく必要があります。
⑦　施設利用率
　実績がないため、比較検討できません。
⑧　水洗化率
　100％に近い高い水準を維持しています。</t>
    <rPh sb="2" eb="9">
      <t>シュウエキテキシュウシヒリツ</t>
    </rPh>
    <rPh sb="11" eb="13">
      <t>ネンネン</t>
    </rPh>
    <rPh sb="13" eb="15">
      <t>カイゼン</t>
    </rPh>
    <rPh sb="27" eb="28">
      <t>コ</t>
    </rPh>
    <rPh sb="30" eb="32">
      <t>スウチ</t>
    </rPh>
    <rPh sb="41" eb="43">
      <t>イジ</t>
    </rPh>
    <rPh sb="43" eb="45">
      <t>カンリ</t>
    </rPh>
    <rPh sb="45" eb="46">
      <t>ヒ</t>
    </rPh>
    <rPh sb="47" eb="49">
      <t>ゾウゲン</t>
    </rPh>
    <rPh sb="53" eb="55">
      <t>スウチ</t>
    </rPh>
    <rPh sb="56" eb="58">
      <t>ヘンドウ</t>
    </rPh>
    <rPh sb="65" eb="67">
      <t>ショウカン</t>
    </rPh>
    <rPh sb="68" eb="69">
      <t>スス</t>
    </rPh>
    <rPh sb="76" eb="78">
      <t>コンゴ</t>
    </rPh>
    <rPh sb="79" eb="81">
      <t>イジ</t>
    </rPh>
    <rPh sb="81" eb="83">
      <t>カンリ</t>
    </rPh>
    <rPh sb="83" eb="85">
      <t>ケイヒ</t>
    </rPh>
    <rPh sb="86" eb="88">
      <t>ゾウゲン</t>
    </rPh>
    <rPh sb="90" eb="92">
      <t>チュウシ</t>
    </rPh>
    <rPh sb="94" eb="96">
      <t>ヒツヨウ</t>
    </rPh>
    <rPh sb="105" eb="117">
      <t>キギョウサイザンダカタイジギョウキボヒリツ</t>
    </rPh>
    <rPh sb="119" eb="123">
      <t>ルイジダンタイ</t>
    </rPh>
    <rPh sb="124" eb="127">
      <t>ヘイキンチ</t>
    </rPh>
    <rPh sb="128" eb="130">
      <t>シタマワ</t>
    </rPh>
    <rPh sb="131" eb="133">
      <t>スウチ</t>
    </rPh>
    <rPh sb="134" eb="136">
      <t>スイイ</t>
    </rPh>
    <rPh sb="148" eb="150">
      <t>キギョウ</t>
    </rPh>
    <rPh sb="150" eb="151">
      <t>サイ</t>
    </rPh>
    <rPh sb="151" eb="153">
      <t>ショウカン</t>
    </rPh>
    <rPh sb="153" eb="154">
      <t>キン</t>
    </rPh>
    <rPh sb="155" eb="157">
      <t>イッパンカ</t>
    </rPh>
    <rPh sb="157" eb="170">
      <t>イケイカラノクリイレキンデスベテマカナ</t>
    </rPh>
    <rPh sb="177" eb="179">
      <t>スウチ</t>
    </rPh>
    <rPh sb="192" eb="197">
      <t>ケイヒカイシュウリツ</t>
    </rPh>
    <rPh sb="199" eb="203">
      <t>ケイネンヒカク</t>
    </rPh>
    <rPh sb="204" eb="208">
      <t>ルイジダンタイ</t>
    </rPh>
    <rPh sb="209" eb="212">
      <t>ヘイキンチ</t>
    </rPh>
    <rPh sb="214" eb="216">
      <t>ヒカク</t>
    </rPh>
    <rPh sb="219" eb="220">
      <t>タカ</t>
    </rPh>
    <rPh sb="221" eb="223">
      <t>スイジュン</t>
    </rPh>
    <rPh sb="224" eb="226">
      <t>スイイ</t>
    </rPh>
    <rPh sb="235" eb="237">
      <t>オスイ</t>
    </rPh>
    <rPh sb="237" eb="239">
      <t>ショリ</t>
    </rPh>
    <rPh sb="239" eb="241">
      <t>ゲンカ</t>
    </rPh>
    <rPh sb="243" eb="247">
      <t>ルイジダンタイ</t>
    </rPh>
    <rPh sb="248" eb="251">
      <t>ヘイキンチ</t>
    </rPh>
    <rPh sb="253" eb="255">
      <t>ヒカク</t>
    </rPh>
    <rPh sb="257" eb="258">
      <t>ヒク</t>
    </rPh>
    <rPh sb="259" eb="261">
      <t>スイジュン</t>
    </rPh>
    <rPh sb="265" eb="267">
      <t>ショリ</t>
    </rPh>
    <rPh sb="267" eb="269">
      <t>ケイヒ</t>
    </rPh>
    <rPh sb="270" eb="272">
      <t>ヨクセイ</t>
    </rPh>
    <rPh sb="278" eb="279">
      <t>カンガ</t>
    </rPh>
    <rPh sb="284" eb="286">
      <t>ケイネン</t>
    </rPh>
    <rPh sb="286" eb="288">
      <t>ヒカク</t>
    </rPh>
    <rPh sb="290" eb="292">
      <t>ヘンドウ</t>
    </rPh>
    <rPh sb="298" eb="300">
      <t>コンゴ</t>
    </rPh>
    <rPh sb="301" eb="303">
      <t>イジ</t>
    </rPh>
    <rPh sb="303" eb="305">
      <t>カンリ</t>
    </rPh>
    <rPh sb="305" eb="307">
      <t>ケイヒ</t>
    </rPh>
    <rPh sb="308" eb="310">
      <t>ヨクセイ</t>
    </rPh>
    <rPh sb="314" eb="316">
      <t>ヒツヨウ</t>
    </rPh>
    <rPh sb="325" eb="330">
      <t>シセツリヨウリツ</t>
    </rPh>
    <rPh sb="332" eb="334">
      <t>ジッセキ</t>
    </rPh>
    <rPh sb="340" eb="342">
      <t>ヒカク</t>
    </rPh>
    <rPh sb="342" eb="344">
      <t>ケントウ</t>
    </rPh>
    <rPh sb="353" eb="356">
      <t>スイセンカ</t>
    </rPh>
    <rPh sb="356" eb="357">
      <t>リツ</t>
    </rPh>
    <rPh sb="364" eb="365">
      <t>チカ</t>
    </rPh>
    <rPh sb="366" eb="367">
      <t>タカ</t>
    </rPh>
    <rPh sb="368" eb="370">
      <t>スイジュン</t>
    </rPh>
    <rPh sb="371" eb="373">
      <t>イジ</t>
    </rPh>
    <phoneticPr fontId="4"/>
  </si>
  <si>
    <t>　個別排水処理施設は、定期的な点検作業と状況に応じた修繕を実施することで施設の延命化を図っていきます。</t>
    <rPh sb="1" eb="3">
      <t>コベツ</t>
    </rPh>
    <rPh sb="3" eb="5">
      <t>ハイスイ</t>
    </rPh>
    <rPh sb="5" eb="7">
      <t>ショリ</t>
    </rPh>
    <rPh sb="7" eb="9">
      <t>シセツ</t>
    </rPh>
    <rPh sb="11" eb="14">
      <t>テイキテキ</t>
    </rPh>
    <rPh sb="15" eb="17">
      <t>テンケン</t>
    </rPh>
    <rPh sb="17" eb="19">
      <t>サギョウ</t>
    </rPh>
    <rPh sb="20" eb="22">
      <t>ジョウキョウ</t>
    </rPh>
    <rPh sb="23" eb="24">
      <t>オウ</t>
    </rPh>
    <rPh sb="26" eb="28">
      <t>シュウゼン</t>
    </rPh>
    <rPh sb="29" eb="31">
      <t>ジッシ</t>
    </rPh>
    <rPh sb="36" eb="38">
      <t>シセツ</t>
    </rPh>
    <rPh sb="39" eb="41">
      <t>エンメイ</t>
    </rPh>
    <rPh sb="41" eb="42">
      <t>カ</t>
    </rPh>
    <rPh sb="43" eb="44">
      <t>ハカ</t>
    </rPh>
    <phoneticPr fontId="4"/>
  </si>
  <si>
    <t>　個別排水処理事業を今後も継続的に実施していくためには、維持管理費の削減、適正な料金設定など総合的に取り組み、経営の健全化、効率化を目指す必要があります。</t>
    <rPh sb="1" eb="3">
      <t>コベツ</t>
    </rPh>
    <rPh sb="3" eb="5">
      <t>ハイスイ</t>
    </rPh>
    <rPh sb="5" eb="7">
      <t>ショリ</t>
    </rPh>
    <rPh sb="7" eb="9">
      <t>ジギョウ</t>
    </rPh>
    <rPh sb="10" eb="12">
      <t>コンゴ</t>
    </rPh>
    <rPh sb="13" eb="16">
      <t>ケイゾクテキ</t>
    </rPh>
    <rPh sb="17" eb="19">
      <t>ジッシ</t>
    </rPh>
    <rPh sb="28" eb="30">
      <t>イジ</t>
    </rPh>
    <rPh sb="30" eb="32">
      <t>カンリ</t>
    </rPh>
    <rPh sb="32" eb="33">
      <t>ヒ</t>
    </rPh>
    <rPh sb="34" eb="36">
      <t>サクゲン</t>
    </rPh>
    <rPh sb="37" eb="39">
      <t>テキセイ</t>
    </rPh>
    <rPh sb="40" eb="42">
      <t>リョウキン</t>
    </rPh>
    <rPh sb="42" eb="44">
      <t>セッテイ</t>
    </rPh>
    <rPh sb="46" eb="49">
      <t>ソウゴウテキ</t>
    </rPh>
    <rPh sb="50" eb="51">
      <t>ト</t>
    </rPh>
    <rPh sb="52" eb="53">
      <t>ク</t>
    </rPh>
    <rPh sb="55" eb="57">
      <t>ケイエイ</t>
    </rPh>
    <rPh sb="58" eb="61">
      <t>ケンゼンカ</t>
    </rPh>
    <rPh sb="62" eb="65">
      <t>コウリツカ</t>
    </rPh>
    <rPh sb="66" eb="68">
      <t>メザ</t>
    </rPh>
    <rPh sb="69" eb="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</si>
</sst>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2B-436F-A83E-CAB09D3FCD5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12B-436F-A83E-CAB09D3FCD5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AD-4379-AB4C-2CEAECBBD75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51.54</c:v>
                </c:pt>
                <c:pt idx="1">
                  <c:v>54.14</c:v>
                </c:pt>
                <c:pt idx="2">
                  <c:v>132.99</c:v>
                </c:pt>
                <c:pt idx="3">
                  <c:v>51.71</c:v>
                </c:pt>
                <c:pt idx="4">
                  <c:v>50.56</c:v>
                </c:pt>
              </c:numCache>
            </c:numRef>
          </c:val>
          <c:smooth val="0"/>
          <c:extLst>
            <c:ext xmlns:c16="http://schemas.microsoft.com/office/drawing/2014/chart" uri="{C3380CC4-5D6E-409C-BE32-E72D297353CC}">
              <c16:uniqueId val="{00000001-FAAD-4379-AB4C-2CEAECBBD75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98.48</c:v>
                </c:pt>
                <c:pt idx="1">
                  <c:v>98.11</c:v>
                </c:pt>
                <c:pt idx="2">
                  <c:v>98.11</c:v>
                </c:pt>
                <c:pt idx="3">
                  <c:v>98.69</c:v>
                </c:pt>
                <c:pt idx="4">
                  <c:v>98.47</c:v>
                </c:pt>
              </c:numCache>
            </c:numRef>
          </c:val>
          <c:extLst>
            <c:ext xmlns:c16="http://schemas.microsoft.com/office/drawing/2014/chart" uri="{C3380CC4-5D6E-409C-BE32-E72D297353CC}">
              <c16:uniqueId val="{00000000-782C-465C-ABB4-1DC42FA0230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71.599999999999994</c:v>
                </c:pt>
                <c:pt idx="1">
                  <c:v>84.69</c:v>
                </c:pt>
                <c:pt idx="2">
                  <c:v>82.94</c:v>
                </c:pt>
                <c:pt idx="3">
                  <c:v>82.91</c:v>
                </c:pt>
                <c:pt idx="4">
                  <c:v>83.85</c:v>
                </c:pt>
              </c:numCache>
            </c:numRef>
          </c:val>
          <c:smooth val="0"/>
          <c:extLst>
            <c:ext xmlns:c16="http://schemas.microsoft.com/office/drawing/2014/chart" uri="{C3380CC4-5D6E-409C-BE32-E72D297353CC}">
              <c16:uniqueId val="{00000001-782C-465C-ABB4-1DC42FA0230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90.62</c:v>
                </c:pt>
                <c:pt idx="1">
                  <c:v>79.73</c:v>
                </c:pt>
                <c:pt idx="2">
                  <c:v>97.05</c:v>
                </c:pt>
                <c:pt idx="3">
                  <c:v>102.65</c:v>
                </c:pt>
                <c:pt idx="4">
                  <c:v>100.7</c:v>
                </c:pt>
              </c:numCache>
            </c:numRef>
          </c:val>
          <c:extLst>
            <c:ext xmlns:c16="http://schemas.microsoft.com/office/drawing/2014/chart" uri="{C3380CC4-5D6E-409C-BE32-E72D297353CC}">
              <c16:uniqueId val="{00000000-B797-4E04-9DC6-51981201670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97-4E04-9DC6-51981201670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FB-4C55-A62D-8E66D08ADDC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FB-4C55-A62D-8E66D08ADDC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FD-4E3D-9E59-AC01ACB3159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FD-4E3D-9E59-AC01ACB3159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BD-47BF-9BFC-504A7B7553B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BD-47BF-9BFC-504A7B7553B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0B-445B-A6A4-888D2653026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0B-445B-A6A4-888D2653026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481.13</c:v>
                </c:pt>
                <c:pt idx="1">
                  <c:v>480.42</c:v>
                </c:pt>
                <c:pt idx="2">
                  <c:v>466.53</c:v>
                </c:pt>
                <c:pt idx="3" formatCode="#,##0.00;&quot;△&quot;#,##0.00">
                  <c:v>0</c:v>
                </c:pt>
                <c:pt idx="4" formatCode="#,##0.00;&quot;△&quot;#,##0.00">
                  <c:v>0</c:v>
                </c:pt>
              </c:numCache>
            </c:numRef>
          </c:val>
          <c:extLst>
            <c:ext xmlns:c16="http://schemas.microsoft.com/office/drawing/2014/chart" uri="{C3380CC4-5D6E-409C-BE32-E72D297353CC}">
              <c16:uniqueId val="{00000000-55CA-4D20-B96C-38333015DBF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760.12</c:v>
                </c:pt>
                <c:pt idx="1">
                  <c:v>663.76</c:v>
                </c:pt>
                <c:pt idx="2">
                  <c:v>566.35</c:v>
                </c:pt>
                <c:pt idx="3">
                  <c:v>888.8</c:v>
                </c:pt>
                <c:pt idx="4">
                  <c:v>855.65</c:v>
                </c:pt>
              </c:numCache>
            </c:numRef>
          </c:val>
          <c:smooth val="0"/>
          <c:extLst>
            <c:ext xmlns:c16="http://schemas.microsoft.com/office/drawing/2014/chart" uri="{C3380CC4-5D6E-409C-BE32-E72D297353CC}">
              <c16:uniqueId val="{00000001-55CA-4D20-B96C-38333015DBF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95.13</c:v>
                </c:pt>
                <c:pt idx="1">
                  <c:v>87.85</c:v>
                </c:pt>
                <c:pt idx="2">
                  <c:v>109.88</c:v>
                </c:pt>
                <c:pt idx="3">
                  <c:v>109.97</c:v>
                </c:pt>
                <c:pt idx="4">
                  <c:v>110</c:v>
                </c:pt>
              </c:numCache>
            </c:numRef>
          </c:val>
          <c:extLst>
            <c:ext xmlns:c16="http://schemas.microsoft.com/office/drawing/2014/chart" uri="{C3380CC4-5D6E-409C-BE32-E72D297353CC}">
              <c16:uniqueId val="{00000000-4095-4751-BA8D-55B9977992E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50.17</c:v>
                </c:pt>
                <c:pt idx="1">
                  <c:v>53.76</c:v>
                </c:pt>
                <c:pt idx="2">
                  <c:v>52.27</c:v>
                </c:pt>
                <c:pt idx="3">
                  <c:v>52.55</c:v>
                </c:pt>
                <c:pt idx="4">
                  <c:v>52.23</c:v>
                </c:pt>
              </c:numCache>
            </c:numRef>
          </c:val>
          <c:smooth val="0"/>
          <c:extLst>
            <c:ext xmlns:c16="http://schemas.microsoft.com/office/drawing/2014/chart" uri="{C3380CC4-5D6E-409C-BE32-E72D297353CC}">
              <c16:uniqueId val="{00000001-4095-4751-BA8D-55B9977992E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226.5</c:v>
                </c:pt>
                <c:pt idx="1">
                  <c:v>254.54</c:v>
                </c:pt>
                <c:pt idx="2">
                  <c:v>205.13</c:v>
                </c:pt>
                <c:pt idx="3">
                  <c:v>206.8</c:v>
                </c:pt>
                <c:pt idx="4">
                  <c:v>218.21</c:v>
                </c:pt>
              </c:numCache>
            </c:numRef>
          </c:val>
          <c:extLst>
            <c:ext xmlns:c16="http://schemas.microsoft.com/office/drawing/2014/chart" uri="{C3380CC4-5D6E-409C-BE32-E72D297353CC}">
              <c16:uniqueId val="{00000000-BB08-4413-A1E0-E663AD81AE7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329.08</c:v>
                </c:pt>
                <c:pt idx="1">
                  <c:v>275.25</c:v>
                </c:pt>
                <c:pt idx="2">
                  <c:v>291.01</c:v>
                </c:pt>
                <c:pt idx="3">
                  <c:v>292.45</c:v>
                </c:pt>
                <c:pt idx="4">
                  <c:v>294.05</c:v>
                </c:pt>
              </c:numCache>
            </c:numRef>
          </c:val>
          <c:smooth val="0"/>
          <c:extLst>
            <c:ext xmlns:c16="http://schemas.microsoft.com/office/drawing/2014/chart" uri="{C3380CC4-5D6E-409C-BE32-E72D297353CC}">
              <c16:uniqueId val="{00000001-BB08-4413-A1E0-E663AD81AE7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御代田町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15569</v>
      </c>
      <c r="AM8" s="69"/>
      <c r="AN8" s="69"/>
      <c r="AO8" s="69"/>
      <c r="AP8" s="69"/>
      <c r="AQ8" s="69"/>
      <c r="AR8" s="69"/>
      <c r="AS8" s="69"/>
      <c r="AT8" s="68">
        <f>データ!T6</f>
        <v>58.79</v>
      </c>
      <c r="AU8" s="68"/>
      <c r="AV8" s="68"/>
      <c r="AW8" s="68"/>
      <c r="AX8" s="68"/>
      <c r="AY8" s="68"/>
      <c r="AZ8" s="68"/>
      <c r="BA8" s="68"/>
      <c r="BB8" s="68">
        <f>データ!U6</f>
        <v>264.82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1.68</v>
      </c>
      <c r="Q10" s="68"/>
      <c r="R10" s="68"/>
      <c r="S10" s="68"/>
      <c r="T10" s="68"/>
      <c r="U10" s="68"/>
      <c r="V10" s="68"/>
      <c r="W10" s="68">
        <f>データ!Q6</f>
        <v>100</v>
      </c>
      <c r="X10" s="68"/>
      <c r="Y10" s="68"/>
      <c r="Z10" s="68"/>
      <c r="AA10" s="68"/>
      <c r="AB10" s="68"/>
      <c r="AC10" s="68"/>
      <c r="AD10" s="69">
        <f>データ!R6</f>
        <v>4536</v>
      </c>
      <c r="AE10" s="69"/>
      <c r="AF10" s="69"/>
      <c r="AG10" s="69"/>
      <c r="AH10" s="69"/>
      <c r="AI10" s="69"/>
      <c r="AJ10" s="69"/>
      <c r="AK10" s="2"/>
      <c r="AL10" s="69">
        <f>データ!V6</f>
        <v>262</v>
      </c>
      <c r="AM10" s="69"/>
      <c r="AN10" s="69"/>
      <c r="AO10" s="69"/>
      <c r="AP10" s="69"/>
      <c r="AQ10" s="69"/>
      <c r="AR10" s="69"/>
      <c r="AS10" s="69"/>
      <c r="AT10" s="68">
        <f>データ!W6</f>
        <v>7.0000000000000007E-2</v>
      </c>
      <c r="AU10" s="68"/>
      <c r="AV10" s="68"/>
      <c r="AW10" s="68"/>
      <c r="AX10" s="68"/>
      <c r="AY10" s="68"/>
      <c r="AZ10" s="68"/>
      <c r="BA10" s="68"/>
      <c r="BB10" s="68">
        <f>データ!X6</f>
        <v>3742.86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112</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44</v>
      </c>
      <c r="N86" s="26" t="s">
        <v>45</v>
      </c>
      <c r="O86" s="26" t="str">
        <f>データ!EO6</f>
        <v>【-】</v>
      </c>
    </row>
  </sheetData>
  <sheetProtection algorithmName="SHA-512" hashValue="f1cDoTIkogal6Unl139xhu9ghFrCTtkfgogKdSPJN1XefsXUEXnI6GYOBY+z/Bd6PPKI0k9OARUv+6QCBkX/SQ==" saltValue="11swqraCY+k9cpggjw7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203238</v>
      </c>
      <c r="D6" s="33">
        <f t="shared" si="3"/>
        <v>47</v>
      </c>
      <c r="E6" s="33">
        <f t="shared" si="3"/>
        <v>18</v>
      </c>
      <c r="F6" s="33">
        <f t="shared" si="3"/>
        <v>1</v>
      </c>
      <c r="G6" s="33">
        <f t="shared" si="3"/>
        <v>0</v>
      </c>
      <c r="H6" s="33" t="str">
        <f t="shared" si="3"/>
        <v>長野県　御代田町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1.68</v>
      </c>
      <c r="Q6" s="34">
        <f t="shared" si="3"/>
        <v>100</v>
      </c>
      <c r="R6" s="34">
        <f t="shared" si="3"/>
        <v>4536</v>
      </c>
      <c r="S6" s="34">
        <f t="shared" si="3"/>
        <v>15569</v>
      </c>
      <c r="T6" s="34">
        <f t="shared" si="3"/>
        <v>58.79</v>
      </c>
      <c r="U6" s="34">
        <f t="shared" si="3"/>
        <v>264.82</v>
      </c>
      <c r="V6" s="34">
        <f t="shared" si="3"/>
        <v>262</v>
      </c>
      <c r="W6" s="34">
        <f t="shared" si="3"/>
        <v>7.0000000000000007E-2</v>
      </c>
      <c r="X6" s="34">
        <f t="shared" si="3"/>
        <v>3742.86</v>
      </c>
      <c r="Y6" s="35">
        <f>IF(Y7="",NA(),Y7)</f>
        <v>90.62</v>
      </c>
      <c r="Z6" s="35">
        <f t="shared" ref="Z6:AH6" si="4">IF(Z7="",NA(),Z7)</f>
        <v>79.73</v>
      </c>
      <c r="AA6" s="35">
        <f t="shared" si="4"/>
        <v>97.05</v>
      </c>
      <c r="AB6" s="35">
        <f t="shared" si="4"/>
        <v>102.65</v>
      </c>
      <c r="AC6" s="35">
        <f t="shared" si="4"/>
        <v>100.7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481.13</v>
      </c>
      <c r="BG6" s="35">
        <f t="shared" ref="BG6:BO6" si="7">IF(BG7="",NA(),BG7)</f>
        <v>480.42</v>
      </c>
      <c r="BH6" s="35">
        <f t="shared" si="7"/>
        <v>466.53</v>
      </c>
      <c r="BI6" s="34">
        <f t="shared" si="7"/>
        <v>0</v>
      </c>
      <c r="BJ6" s="34">
        <f t="shared" si="7"/>
        <v>0</v>
      </c>
      <c r="BK6" s="35">
        <f t="shared" si="7"/>
        <v>760.12</v>
      </c>
      <c r="BL6" s="35">
        <f t="shared" si="7"/>
        <v>663.76</v>
      </c>
      <c r="BM6" s="35">
        <f t="shared" si="7"/>
        <v>566.35</v>
      </c>
      <c r="BN6" s="35">
        <f t="shared" si="7"/>
        <v>888.8</v>
      </c>
      <c r="BO6" s="35">
        <f t="shared" si="7"/>
        <v>855.65</v>
      </c>
      <c r="BP6" s="34" t="str">
        <f>IF(BP7="","",IF(BP7="-","【-】","【"&amp;SUBSTITUTE(TEXT(BP7,"#,##0.00"),"-","△")&amp;"】"))</f>
        <v>【860.68】</v>
      </c>
      <c r="BQ6" s="35">
        <f>IF(BQ7="",NA(),BQ7)</f>
        <v>95.13</v>
      </c>
      <c r="BR6" s="35">
        <f t="shared" ref="BR6:BZ6" si="8">IF(BR7="",NA(),BR7)</f>
        <v>87.85</v>
      </c>
      <c r="BS6" s="35">
        <f t="shared" si="8"/>
        <v>109.88</v>
      </c>
      <c r="BT6" s="35">
        <f t="shared" si="8"/>
        <v>109.97</v>
      </c>
      <c r="BU6" s="35">
        <f t="shared" si="8"/>
        <v>110</v>
      </c>
      <c r="BV6" s="35">
        <f t="shared" si="8"/>
        <v>50.17</v>
      </c>
      <c r="BW6" s="35">
        <f t="shared" si="8"/>
        <v>53.76</v>
      </c>
      <c r="BX6" s="35">
        <f t="shared" si="8"/>
        <v>52.27</v>
      </c>
      <c r="BY6" s="35">
        <f t="shared" si="8"/>
        <v>52.55</v>
      </c>
      <c r="BZ6" s="35">
        <f t="shared" si="8"/>
        <v>52.23</v>
      </c>
      <c r="CA6" s="34" t="str">
        <f>IF(CA7="","",IF(CA7="-","【-】","【"&amp;SUBSTITUTE(TEXT(CA7,"#,##0.00"),"-","△")&amp;"】"))</f>
        <v>【52.12】</v>
      </c>
      <c r="CB6" s="35">
        <f>IF(CB7="",NA(),CB7)</f>
        <v>226.5</v>
      </c>
      <c r="CC6" s="35">
        <f t="shared" ref="CC6:CK6" si="9">IF(CC7="",NA(),CC7)</f>
        <v>254.54</v>
      </c>
      <c r="CD6" s="35">
        <f t="shared" si="9"/>
        <v>205.13</v>
      </c>
      <c r="CE6" s="35">
        <f t="shared" si="9"/>
        <v>206.8</v>
      </c>
      <c r="CF6" s="35">
        <f t="shared" si="9"/>
        <v>218.21</v>
      </c>
      <c r="CG6" s="35">
        <f t="shared" si="9"/>
        <v>329.08</v>
      </c>
      <c r="CH6" s="35">
        <f t="shared" si="9"/>
        <v>275.25</v>
      </c>
      <c r="CI6" s="35">
        <f t="shared" si="9"/>
        <v>291.01</v>
      </c>
      <c r="CJ6" s="35">
        <f t="shared" si="9"/>
        <v>292.45</v>
      </c>
      <c r="CK6" s="35">
        <f t="shared" si="9"/>
        <v>294.05</v>
      </c>
      <c r="CL6" s="34" t="str">
        <f>IF(CL7="","",IF(CL7="-","【-】","【"&amp;SUBSTITUTE(TEXT(CL7,"#,##0.00"),"-","△")&amp;"】"))</f>
        <v>【299.14】</v>
      </c>
      <c r="CM6" s="35" t="str">
        <f>IF(CM7="",NA(),CM7)</f>
        <v>-</v>
      </c>
      <c r="CN6" s="35" t="str">
        <f t="shared" ref="CN6:CV6" si="10">IF(CN7="",NA(),CN7)</f>
        <v>-</v>
      </c>
      <c r="CO6" s="35" t="str">
        <f t="shared" si="10"/>
        <v>-</v>
      </c>
      <c r="CP6" s="35" t="str">
        <f t="shared" si="10"/>
        <v>-</v>
      </c>
      <c r="CQ6" s="35" t="str">
        <f t="shared" si="10"/>
        <v>-</v>
      </c>
      <c r="CR6" s="35">
        <f t="shared" si="10"/>
        <v>51.54</v>
      </c>
      <c r="CS6" s="35">
        <f t="shared" si="10"/>
        <v>54.14</v>
      </c>
      <c r="CT6" s="35">
        <f t="shared" si="10"/>
        <v>132.99</v>
      </c>
      <c r="CU6" s="35">
        <f t="shared" si="10"/>
        <v>51.71</v>
      </c>
      <c r="CV6" s="35">
        <f t="shared" si="10"/>
        <v>50.56</v>
      </c>
      <c r="CW6" s="34" t="str">
        <f>IF(CW7="","",IF(CW7="-","【-】","【"&amp;SUBSTITUTE(TEXT(CW7,"#,##0.00"),"-","△")&amp;"】"))</f>
        <v>【50.35】</v>
      </c>
      <c r="CX6" s="35">
        <f>IF(CX7="",NA(),CX7)</f>
        <v>98.48</v>
      </c>
      <c r="CY6" s="35">
        <f t="shared" ref="CY6:DG6" si="11">IF(CY7="",NA(),CY7)</f>
        <v>98.11</v>
      </c>
      <c r="CZ6" s="35">
        <f t="shared" si="11"/>
        <v>98.11</v>
      </c>
      <c r="DA6" s="35">
        <f t="shared" si="11"/>
        <v>98.69</v>
      </c>
      <c r="DB6" s="35">
        <f t="shared" si="11"/>
        <v>98.47</v>
      </c>
      <c r="DC6" s="35">
        <f t="shared" si="11"/>
        <v>71.599999999999994</v>
      </c>
      <c r="DD6" s="35">
        <f t="shared" si="11"/>
        <v>84.69</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203238</v>
      </c>
      <c r="D7" s="37">
        <v>47</v>
      </c>
      <c r="E7" s="37">
        <v>18</v>
      </c>
      <c r="F7" s="37">
        <v>1</v>
      </c>
      <c r="G7" s="37">
        <v>0</v>
      </c>
      <c r="H7" s="37" t="s">
        <v>99</v>
      </c>
      <c r="I7" s="37" t="s">
        <v>100</v>
      </c>
      <c r="J7" s="37" t="s">
        <v>101</v>
      </c>
      <c r="K7" s="37" t="s">
        <v>102</v>
      </c>
      <c r="L7" s="37" t="s">
        <v>103</v>
      </c>
      <c r="M7" s="37" t="s">
        <v>104</v>
      </c>
      <c r="N7" s="38" t="s">
        <v>105</v>
      </c>
      <c r="O7" s="38" t="s">
        <v>106</v>
      </c>
      <c r="P7" s="38">
        <v>1.68</v>
      </c>
      <c r="Q7" s="38">
        <v>100</v>
      </c>
      <c r="R7" s="38">
        <v>4536</v>
      </c>
      <c r="S7" s="38">
        <v>15569</v>
      </c>
      <c r="T7" s="38">
        <v>58.79</v>
      </c>
      <c r="U7" s="38">
        <v>264.82</v>
      </c>
      <c r="V7" s="38">
        <v>262</v>
      </c>
      <c r="W7" s="38">
        <v>7.0000000000000007E-2</v>
      </c>
      <c r="X7" s="38">
        <v>3742.86</v>
      </c>
      <c r="Y7" s="38">
        <v>90.62</v>
      </c>
      <c r="Z7" s="38">
        <v>79.73</v>
      </c>
      <c r="AA7" s="38">
        <v>97.05</v>
      </c>
      <c r="AB7" s="38">
        <v>102.65</v>
      </c>
      <c r="AC7" s="38">
        <v>100.7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481.13</v>
      </c>
      <c r="BG7" s="38">
        <v>480.42</v>
      </c>
      <c r="BH7" s="42">
        <v>466.53</v>
      </c>
      <c r="BI7" s="38">
        <v>0</v>
      </c>
      <c r="BJ7" s="38">
        <v>0</v>
      </c>
      <c r="BK7" s="38">
        <v>760.12</v>
      </c>
      <c r="BL7" s="38">
        <v>663.76</v>
      </c>
      <c r="BM7" s="38">
        <v>566.35</v>
      </c>
      <c r="BN7" s="38">
        <v>888.8</v>
      </c>
      <c r="BO7" s="38">
        <v>855.65</v>
      </c>
      <c r="BP7" s="38">
        <v>860.68</v>
      </c>
      <c r="BQ7" s="38">
        <v>95.13</v>
      </c>
      <c r="BR7" s="38">
        <v>87.85</v>
      </c>
      <c r="BS7" s="38">
        <v>109.88</v>
      </c>
      <c r="BT7" s="38">
        <v>109.97</v>
      </c>
      <c r="BU7" s="38">
        <v>110</v>
      </c>
      <c r="BV7" s="38">
        <v>50.17</v>
      </c>
      <c r="BW7" s="38">
        <v>53.76</v>
      </c>
      <c r="BX7" s="38">
        <v>52.27</v>
      </c>
      <c r="BY7" s="38">
        <v>52.55</v>
      </c>
      <c r="BZ7" s="38">
        <v>52.23</v>
      </c>
      <c r="CA7" s="38">
        <v>52.12</v>
      </c>
      <c r="CB7" s="38">
        <v>226.5</v>
      </c>
      <c r="CC7" s="38">
        <v>254.54</v>
      </c>
      <c r="CD7" s="38">
        <v>205.13</v>
      </c>
      <c r="CE7" s="38">
        <v>206.8</v>
      </c>
      <c r="CF7" s="38">
        <v>218.21</v>
      </c>
      <c r="CG7" s="38">
        <v>329.08</v>
      </c>
      <c r="CH7" s="38">
        <v>275.25</v>
      </c>
      <c r="CI7" s="38">
        <v>291.01</v>
      </c>
      <c r="CJ7" s="38">
        <v>292.45</v>
      </c>
      <c r="CK7" s="38">
        <v>294.05</v>
      </c>
      <c r="CL7" s="38">
        <v>299.14</v>
      </c>
      <c r="CM7" s="38" t="s">
        <v>105</v>
      </c>
      <c r="CN7" s="38" t="s">
        <v>105</v>
      </c>
      <c r="CO7" s="38" t="s">
        <v>105</v>
      </c>
      <c r="CP7" s="38" t="s">
        <v>105</v>
      </c>
      <c r="CQ7" s="38" t="s">
        <v>105</v>
      </c>
      <c r="CR7" s="38">
        <v>51.54</v>
      </c>
      <c r="CS7" s="38">
        <v>54.14</v>
      </c>
      <c r="CT7" s="38">
        <v>132.99</v>
      </c>
      <c r="CU7" s="38">
        <v>51.71</v>
      </c>
      <c r="CV7" s="38">
        <v>50.56</v>
      </c>
      <c r="CW7" s="38">
        <v>50.35</v>
      </c>
      <c r="CX7" s="38">
        <v>98.48</v>
      </c>
      <c r="CY7" s="38">
        <v>98.11</v>
      </c>
      <c r="CZ7" s="38">
        <v>98.11</v>
      </c>
      <c r="DA7" s="38">
        <v>98.69</v>
      </c>
      <c r="DB7" s="38">
        <v>98.47</v>
      </c>
      <c r="DC7" s="38">
        <v>71.599999999999994</v>
      </c>
      <c r="DD7" s="38">
        <v>84.69</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2019-12-05T05:31:45Z</dcterms:created>
  <dcterms:modified xsi:type="dcterms:W3CDTF">2020-02-20T02:23:37Z</dcterms:modified>
  <cp:category/>
</cp:coreProperties>
</file>