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1　佐久地域振興局\203050 南牧村\"/>
    </mc:Choice>
  </mc:AlternateContent>
  <workbookProtection workbookAlgorithmName="SHA-512" workbookHashValue="djOOQcPziHP46HruLs32EcmFhTroNj1xt9we9liohE05TM00Dl5siWur0jikIJIOYhzA/fNemfl0BX+KAbb2zg==" workbookSaltValue="36C7UVoIa3SlVVXnUd/mhA==" workbookSpinCount="100000" lockStructure="1"/>
  <bookViews>
    <workbookView xWindow="810" yWindow="-120" windowWidth="20730" windowHeight="1116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S6" i="5"/>
  <c r="AL8" i="4" s="1"/>
  <c r="R6" i="5"/>
  <c r="Q6" i="5"/>
  <c r="W10" i="4" s="1"/>
  <c r="P6" i="5"/>
  <c r="P10" i="4" s="1"/>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AL10" i="4"/>
  <c r="AD10" i="4"/>
  <c r="B10" i="4"/>
  <c r="AT8" i="4"/>
  <c r="AD8" i="4"/>
  <c r="I8" i="4"/>
  <c r="B8" i="4"/>
  <c r="C10" i="5" l="1"/>
  <c r="D10" i="5"/>
  <c r="E10" i="5"/>
  <c r="B10" i="5"/>
</calcChain>
</file>

<file path=xl/sharedStrings.xml><?xml version="1.0" encoding="utf-8"?>
<sst xmlns="http://schemas.openxmlformats.org/spreadsheetml/2006/main" count="228" uniqueCount="115">
  <si>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</si>
  <si>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</si>
  <si>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</si>
  <si>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</si>
  <si>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</si>
  <si>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</si>
  <si>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</si>
  <si>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</si>
  <si>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</si>
  <si>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</si>
  <si>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</si>
  <si>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</si>
  <si>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</si>
  <si>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</si>
  <si>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</si>
  <si>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</si>
  <si>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</si>
  <si>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</si>
  <si>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</si>
  <si>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</si>
  <si>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</si>
  <si>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</si>
  <si>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</si>
  <si>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</si>
  <si>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</si>
  <si>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</si>
  <si>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</si>
  <si>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</si>
  <si>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</si>
  <si>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</si>
  <si>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</si>
  <si>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</si>
  <si>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</si>
  <si>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</si>
  <si>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</si>
  <si>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</si>
  <si>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</si>
  <si>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</si>
  <si>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</si>
  <si>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</si>
  <si>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</si>
  <si>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</si>
  <si>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</si>
  <si>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</si>
  <si>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</si>
  <si>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</si>
  <si>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</si>
  <si>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</si>
  <si>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</si>
  <si>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</si>
  <si>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</si>
  <si>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</si>
  <si>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</si>
  <si>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</si>
  <si>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</si>
  <si>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</si>
  <si>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</si>
  <si>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</si>
  <si>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</si>
  <si>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</si>
  <si>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</si>
  <si>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</si>
  <si>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</si>
  <si>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</si>
  <si>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</si>
  <si>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</si>
  <si>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</si>
  <si>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</si>
  <si>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</si>
  <si>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</si>
  <si>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</si>
  <si>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</si>
  <si>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</si>
  <si>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</si>
  <si>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</si>
  <si>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</si>
  <si>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</si>
  <si>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</si>
  <si>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</si>
  <si>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</si>
  <si>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</si>
  <si>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</si>
  <si>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</si>
  <si>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</si>
  <si>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</si>
  <si>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</si>
  <si>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</si>
  <si>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</si>
  <si>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</si>
  <si>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</si>
  <si>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</si>
  <si>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</si>
  <si>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</si>
  <si>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</si>
  <si>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</si>
  <si>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</si>
  <si>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</si>
  <si>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</si>
  <si>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</si>
  <si>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南牧村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</si>
  <si>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</si>
  <si>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</si>
  <si>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</si>
  <si>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</si>
  <si>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</si>
  <si>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</si>
  <si>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</si>
  <si>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</si>
  <si>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</si>
  <si>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</si>
  <si>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</si>
  <si>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</si>
  <si>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供用開始から20年以上経過しているが、処理場の機械設備等については、機能強化事業により順次更新が行われた。
　管渠施設について、マンホールポンプなどの機械設備を順次更新していく必要がある。</t>
    <rPh sb="1" eb="3">
      <t>キョウヨウ</t>
    </rPh>
    <rPh sb="3" eb="5">
      <t>カイシ</t>
    </rPh>
    <rPh sb="9" eb="10">
      <t>ネン</t>
    </rPh>
    <rPh sb="10" eb="12">
      <t>イジョウ</t>
    </rPh>
    <rPh sb="12" eb="14">
      <t>ケイカ</t>
    </rPh>
    <rPh sb="20" eb="23">
      <t>ショリジョウ</t>
    </rPh>
    <rPh sb="24" eb="26">
      <t>キカイ</t>
    </rPh>
    <rPh sb="26" eb="28">
      <t>セツビ</t>
    </rPh>
    <rPh sb="28" eb="29">
      <t>トウ</t>
    </rPh>
    <rPh sb="35" eb="37">
      <t>キノウ</t>
    </rPh>
    <rPh sb="37" eb="39">
      <t>キョウカ</t>
    </rPh>
    <rPh sb="39" eb="41">
      <t>ジギョウ</t>
    </rPh>
    <rPh sb="44" eb="46">
      <t>ジュンジ</t>
    </rPh>
    <rPh sb="46" eb="48">
      <t>コウシン</t>
    </rPh>
    <rPh sb="49" eb="50">
      <t>オコナ</t>
    </rPh>
    <rPh sb="56" eb="58">
      <t>カンキョ</t>
    </rPh>
    <rPh sb="58" eb="60">
      <t>シセツ</t>
    </rPh>
    <rPh sb="76" eb="78">
      <t>キカイ</t>
    </rPh>
    <rPh sb="78" eb="80">
      <t>セツビ</t>
    </rPh>
    <rPh sb="81" eb="83">
      <t>ジュンジ</t>
    </rPh>
    <rPh sb="83" eb="85">
      <t>コウシン</t>
    </rPh>
    <rPh sb="89" eb="91">
      <t>ヒツヨウ</t>
    </rPh>
    <phoneticPr fontId="4"/>
  </si>
  <si>
    <t>　経営については、一般会計繰入金により事業を行っており、繰入金に頼っていることを考慮すると経営は健全とはいえない。
　処理場については、農山漁村地域整備交付金事業（機能強化）によい機器更新、施設防食を行った。
　統合もできない立地にあるため、今後管渠施設等の改修も負担軽減できるよう計画的に進めていく必要がある。</t>
    <rPh sb="1" eb="3">
      <t>ケイエイ</t>
    </rPh>
    <rPh sb="9" eb="11">
      <t>イッパン</t>
    </rPh>
    <rPh sb="11" eb="13">
      <t>カイケイ</t>
    </rPh>
    <rPh sb="13" eb="15">
      <t>クリイレ</t>
    </rPh>
    <rPh sb="15" eb="16">
      <t>キン</t>
    </rPh>
    <rPh sb="19" eb="21">
      <t>ジギョウ</t>
    </rPh>
    <rPh sb="22" eb="23">
      <t>オコナ</t>
    </rPh>
    <rPh sb="28" eb="30">
      <t>クリイレ</t>
    </rPh>
    <rPh sb="30" eb="31">
      <t>キン</t>
    </rPh>
    <rPh sb="32" eb="33">
      <t>タヨ</t>
    </rPh>
    <rPh sb="40" eb="42">
      <t>コウリョ</t>
    </rPh>
    <rPh sb="45" eb="47">
      <t>ケイエイ</t>
    </rPh>
    <rPh sb="48" eb="50">
      <t>ケンゼン</t>
    </rPh>
    <rPh sb="59" eb="62">
      <t>ショリジョウ</t>
    </rPh>
    <phoneticPr fontId="4"/>
  </si>
  <si>
    <t>　収益的収支については、使用料のみで総費用を賄うことができず、一般会計からの繰入金に頼っている。経営の健全性については、費用の削減等の経営改善を図る必要がある。
　企業債残高については、今後も現状維持の傾向である。
　経費回収率については、使用料以外の収入によって賄われている。下水道料金の改定は令和元年度に行うものの、大幅に値上げすることもできないことや処理人口の減少による減収のため、今後も厳しい状況が見込まれる。
　汚水処理原価については、機能強化を行ったこともあり、施設の故障などがなかったため、ここ数年は安定した事業を行うことができている。
　施設の利用についても、今後人口減少等により使用料収入が減少することも予測されるため、汚水処理費の削減を検討していく必要がある。</t>
    <rPh sb="1" eb="4">
      <t>シュウエキテキ</t>
    </rPh>
    <rPh sb="4" eb="6">
      <t>シュウシ</t>
    </rPh>
    <rPh sb="12" eb="15">
      <t>シヨウリョウ</t>
    </rPh>
    <rPh sb="18" eb="19">
      <t>ソウ</t>
    </rPh>
    <rPh sb="19" eb="21">
      <t>ヒヨウ</t>
    </rPh>
    <rPh sb="22" eb="23">
      <t>マカナ</t>
    </rPh>
    <rPh sb="31" eb="33">
      <t>イッパン</t>
    </rPh>
    <rPh sb="33" eb="35">
      <t>カイケイ</t>
    </rPh>
    <rPh sb="38" eb="40">
      <t>クリイレ</t>
    </rPh>
    <rPh sb="40" eb="41">
      <t>キン</t>
    </rPh>
    <rPh sb="42" eb="43">
      <t>タヨ</t>
    </rPh>
    <rPh sb="48" eb="50">
      <t>ケイエイ</t>
    </rPh>
    <rPh sb="109" eb="111">
      <t>ケイヒ</t>
    </rPh>
    <rPh sb="111" eb="113">
      <t>カイシュウ</t>
    </rPh>
    <rPh sb="113" eb="114">
      <t>リツ</t>
    </rPh>
    <rPh sb="120" eb="123">
      <t>シヨウリョウ</t>
    </rPh>
    <rPh sb="123" eb="125">
      <t>イガイ</t>
    </rPh>
    <rPh sb="126" eb="128">
      <t>シュウニュウ</t>
    </rPh>
    <rPh sb="132" eb="133">
      <t>マカナ</t>
    </rPh>
    <rPh sb="139" eb="142">
      <t>ゲスイドウ</t>
    </rPh>
    <rPh sb="142" eb="144">
      <t>リョウキン</t>
    </rPh>
    <rPh sb="145" eb="147">
      <t>カイテイ</t>
    </rPh>
    <rPh sb="148" eb="149">
      <t>レイ</t>
    </rPh>
    <rPh sb="149" eb="150">
      <t>ワ</t>
    </rPh>
    <rPh sb="150" eb="152">
      <t>ガンネン</t>
    </rPh>
    <rPh sb="152" eb="153">
      <t>ド</t>
    </rPh>
    <rPh sb="154" eb="155">
      <t>オコナ</t>
    </rPh>
    <rPh sb="160" eb="162">
      <t>オオハバ</t>
    </rPh>
    <rPh sb="163" eb="165">
      <t>ネア</t>
    </rPh>
    <rPh sb="178" eb="180">
      <t>ショリ</t>
    </rPh>
    <rPh sb="180" eb="182">
      <t>ジンコウ</t>
    </rPh>
    <rPh sb="183" eb="185">
      <t>ゲンショウ</t>
    </rPh>
    <rPh sb="188" eb="190">
      <t>ゲンシュウ</t>
    </rPh>
    <rPh sb="194" eb="196">
      <t>コンゴ</t>
    </rPh>
    <rPh sb="197" eb="198">
      <t>キビ</t>
    </rPh>
    <rPh sb="200" eb="202">
      <t>ジョウキョウ</t>
    </rPh>
    <rPh sb="203" eb="205">
      <t>ミコ</t>
    </rPh>
    <rPh sb="211" eb="213">
      <t>オスイ</t>
    </rPh>
    <rPh sb="213" eb="215">
      <t>ショリ</t>
    </rPh>
    <rPh sb="215" eb="217">
      <t>ゲンカ</t>
    </rPh>
    <rPh sb="223" eb="225">
      <t>キノウ</t>
    </rPh>
    <rPh sb="225" eb="227">
      <t>キョウカ</t>
    </rPh>
    <rPh sb="228" eb="229">
      <t>オコナ</t>
    </rPh>
    <rPh sb="237" eb="239">
      <t>シセツ</t>
    </rPh>
    <rPh sb="240" eb="242">
      <t>コショウ</t>
    </rPh>
    <rPh sb="254" eb="256">
      <t>スウネン</t>
    </rPh>
    <rPh sb="257" eb="259">
      <t>アンテイ</t>
    </rPh>
    <rPh sb="261" eb="263">
      <t>ジギョウ</t>
    </rPh>
    <rPh sb="264" eb="265">
      <t>オコナ</t>
    </rPh>
    <rPh sb="277" eb="279">
      <t>シセツ</t>
    </rPh>
    <rPh sb="280" eb="282">
      <t>リヨウ</t>
    </rPh>
    <rPh sb="288" eb="290">
      <t>コンゴ</t>
    </rPh>
    <rPh sb="290" eb="292">
      <t>ジンコウ</t>
    </rPh>
    <rPh sb="292" eb="294">
      <t>ゲンショウ</t>
    </rPh>
    <rPh sb="294" eb="295">
      <t>トウ</t>
    </rPh>
    <rPh sb="298" eb="301">
      <t>シヨウリョウ</t>
    </rPh>
    <rPh sb="301" eb="303">
      <t>シュウニュウ</t>
    </rPh>
    <rPh sb="304" eb="306">
      <t>ゲンショウ</t>
    </rPh>
    <rPh sb="311" eb="313">
      <t>ヨソク</t>
    </rPh>
    <rPh sb="319" eb="321">
      <t>オスイ</t>
    </rPh>
    <rPh sb="321" eb="323">
      <t>ショリ</t>
    </rPh>
    <rPh sb="323" eb="324">
      <t>ヒ</t>
    </rPh>
    <rPh sb="325" eb="327">
      <t>サクゲン</t>
    </rPh>
    <rPh sb="328" eb="330">
      <t>ケントウ</t>
    </rPh>
    <rPh sb="334" eb="33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</si>
</sst>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353-4C77-BCE4-750F50C0D1C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C353-4C77-BCE4-750F50C0D1C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38.5</c:v>
                </c:pt>
                <c:pt idx="1">
                  <c:v>48.66</c:v>
                </c:pt>
                <c:pt idx="2">
                  <c:v>39.04</c:v>
                </c:pt>
                <c:pt idx="3">
                  <c:v>40.64</c:v>
                </c:pt>
                <c:pt idx="4">
                  <c:v>40.64</c:v>
                </c:pt>
              </c:numCache>
            </c:numRef>
          </c:val>
          <c:extLst>
            <c:ext xmlns:c16="http://schemas.microsoft.com/office/drawing/2014/chart" uri="{C3380CC4-5D6E-409C-BE32-E72D297353CC}">
              <c16:uniqueId val="{00000000-1ADA-4059-BA5F-E50AE11E66A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1ADA-4059-BA5F-E50AE11E66A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79.02</c:v>
                </c:pt>
                <c:pt idx="1">
                  <c:v>95.44</c:v>
                </c:pt>
                <c:pt idx="2">
                  <c:v>93.23</c:v>
                </c:pt>
                <c:pt idx="3">
                  <c:v>94.72</c:v>
                </c:pt>
                <c:pt idx="4">
                  <c:v>94.89</c:v>
                </c:pt>
              </c:numCache>
            </c:numRef>
          </c:val>
          <c:extLst>
            <c:ext xmlns:c16="http://schemas.microsoft.com/office/drawing/2014/chart" uri="{C3380CC4-5D6E-409C-BE32-E72D297353CC}">
              <c16:uniqueId val="{00000000-9D1A-4C05-81F0-F3ABB82DD93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9D1A-4C05-81F0-F3ABB82DD93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102.63</c:v>
                </c:pt>
                <c:pt idx="1">
                  <c:v>100.01</c:v>
                </c:pt>
                <c:pt idx="2">
                  <c:v>54.82</c:v>
                </c:pt>
                <c:pt idx="3">
                  <c:v>52.69</c:v>
                </c:pt>
                <c:pt idx="4">
                  <c:v>50.61</c:v>
                </c:pt>
              </c:numCache>
            </c:numRef>
          </c:val>
          <c:extLst>
            <c:ext xmlns:c16="http://schemas.microsoft.com/office/drawing/2014/chart" uri="{C3380CC4-5D6E-409C-BE32-E72D297353CC}">
              <c16:uniqueId val="{00000000-2109-4F44-8DB1-6A0E0CCE444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109-4F44-8DB1-6A0E0CCE444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B21-433A-A5AE-38A96D9B3EB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B21-433A-A5AE-38A96D9B3EB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96D-4484-B135-F76BABBC7A8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96D-4484-B135-F76BABBC7A8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068-40C4-B998-489B3E12C1B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068-40C4-B998-489B3E12C1B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A6B-402F-96C6-D358497D8A1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A6B-402F-96C6-D358497D8A1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7F2-471C-96EE-9C36CFD8B5C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E7F2-471C-96EE-9C36CFD8B5C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38.909999999999997</c:v>
                </c:pt>
                <c:pt idx="1">
                  <c:v>53.1</c:v>
                </c:pt>
                <c:pt idx="2">
                  <c:v>69.569999999999993</c:v>
                </c:pt>
                <c:pt idx="3">
                  <c:v>68.38</c:v>
                </c:pt>
                <c:pt idx="4">
                  <c:v>61.87</c:v>
                </c:pt>
              </c:numCache>
            </c:numRef>
          </c:val>
          <c:extLst>
            <c:ext xmlns:c16="http://schemas.microsoft.com/office/drawing/2014/chart" uri="{C3380CC4-5D6E-409C-BE32-E72D297353CC}">
              <c16:uniqueId val="{00000000-F690-4F72-BEF6-5949A70E67F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F690-4F72-BEF6-5949A70E67F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373.63</c:v>
                </c:pt>
                <c:pt idx="1">
                  <c:v>284.39999999999998</c:v>
                </c:pt>
                <c:pt idx="2">
                  <c:v>217.32</c:v>
                </c:pt>
                <c:pt idx="3">
                  <c:v>219.75</c:v>
                </c:pt>
                <c:pt idx="4">
                  <c:v>242.78</c:v>
                </c:pt>
              </c:numCache>
            </c:numRef>
          </c:val>
          <c:extLst>
            <c:ext xmlns:c16="http://schemas.microsoft.com/office/drawing/2014/chart" uri="{C3380CC4-5D6E-409C-BE32-E72D297353CC}">
              <c16:uniqueId val="{00000000-5621-4C3F-83F6-E7DC9C16A6E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5621-4C3F-83F6-E7DC9C16A6E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長野県　南牧村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3125</v>
      </c>
      <c r="AM8" s="50"/>
      <c r="AN8" s="50"/>
      <c r="AO8" s="50"/>
      <c r="AP8" s="50"/>
      <c r="AQ8" s="50"/>
      <c r="AR8" s="50"/>
      <c r="AS8" s="50"/>
      <c r="AT8" s="45">
        <f>データ!T6</f>
        <v>133.09</v>
      </c>
      <c r="AU8" s="45"/>
      <c r="AV8" s="45"/>
      <c r="AW8" s="45"/>
      <c r="AX8" s="45"/>
      <c r="AY8" s="45"/>
      <c r="AZ8" s="45"/>
      <c r="BA8" s="45"/>
      <c r="BB8" s="45">
        <f>データ!U6</f>
        <v>23.48</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8.31</v>
      </c>
      <c r="Q10" s="45"/>
      <c r="R10" s="45"/>
      <c r="S10" s="45"/>
      <c r="T10" s="45"/>
      <c r="U10" s="45"/>
      <c r="V10" s="45"/>
      <c r="W10" s="45">
        <f>データ!Q6</f>
        <v>100</v>
      </c>
      <c r="X10" s="45"/>
      <c r="Y10" s="45"/>
      <c r="Z10" s="45"/>
      <c r="AA10" s="45"/>
      <c r="AB10" s="45"/>
      <c r="AC10" s="45"/>
      <c r="AD10" s="50">
        <f>データ!R6</f>
        <v>4600</v>
      </c>
      <c r="AE10" s="50"/>
      <c r="AF10" s="50"/>
      <c r="AG10" s="50"/>
      <c r="AH10" s="50"/>
      <c r="AI10" s="50"/>
      <c r="AJ10" s="50"/>
      <c r="AK10" s="2"/>
      <c r="AL10" s="50">
        <f>データ!V6</f>
        <v>274</v>
      </c>
      <c r="AM10" s="50"/>
      <c r="AN10" s="50"/>
      <c r="AO10" s="50"/>
      <c r="AP10" s="50"/>
      <c r="AQ10" s="50"/>
      <c r="AR10" s="50"/>
      <c r="AS10" s="50"/>
      <c r="AT10" s="45">
        <f>データ!W6</f>
        <v>0.36</v>
      </c>
      <c r="AU10" s="45"/>
      <c r="AV10" s="45"/>
      <c r="AW10" s="45"/>
      <c r="AX10" s="45"/>
      <c r="AY10" s="45"/>
      <c r="AZ10" s="45"/>
      <c r="BA10" s="45"/>
      <c r="BB10" s="45">
        <f>データ!X6</f>
        <v>761.11</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114</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113</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45</v>
      </c>
      <c r="O86" s="26" t="str">
        <f>データ!EO6</f>
        <v>【0.02】</v>
      </c>
    </row>
  </sheetData>
  <sheetProtection algorithmName="SHA-512" hashValue="xY0ZZ9bwwVsod5CWQY1zvJHtHYshQXg+8DFy8qd4ofdAF3hDDWZL+CEiBHXgIg8tiq+HLMfNxSbg/KWSWqevPA==" saltValue="rCYKGrbVT5ucHCRdznuwU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58</v>
      </c>
      <c r="B4" s="30"/>
      <c r="C4" s="30"/>
      <c r="D4" s="30"/>
      <c r="E4" s="30"/>
      <c r="F4" s="30"/>
      <c r="G4" s="30"/>
      <c r="H4" s="79"/>
      <c r="I4" s="80"/>
      <c r="J4" s="80"/>
      <c r="K4" s="80"/>
      <c r="L4" s="80"/>
      <c r="M4" s="80"/>
      <c r="N4" s="80"/>
      <c r="O4" s="80"/>
      <c r="P4" s="80"/>
      <c r="Q4" s="80"/>
      <c r="R4" s="80"/>
      <c r="S4" s="80"/>
      <c r="T4" s="80"/>
      <c r="U4" s="80"/>
      <c r="V4" s="80"/>
      <c r="W4" s="80"/>
      <c r="X4" s="81"/>
      <c r="Y4" s="75" t="s">
        <v>59</v>
      </c>
      <c r="Z4" s="75"/>
      <c r="AA4" s="75"/>
      <c r="AB4" s="75"/>
      <c r="AC4" s="75"/>
      <c r="AD4" s="75"/>
      <c r="AE4" s="75"/>
      <c r="AF4" s="75"/>
      <c r="AG4" s="75"/>
      <c r="AH4" s="75"/>
      <c r="AI4" s="75"/>
      <c r="AJ4" s="75" t="s">
        <v>60</v>
      </c>
      <c r="AK4" s="75"/>
      <c r="AL4" s="75"/>
      <c r="AM4" s="75"/>
      <c r="AN4" s="75"/>
      <c r="AO4" s="75"/>
      <c r="AP4" s="75"/>
      <c r="AQ4" s="75"/>
      <c r="AR4" s="75"/>
      <c r="AS4" s="75"/>
      <c r="AT4" s="75"/>
      <c r="AU4" s="75" t="s">
        <v>61</v>
      </c>
      <c r="AV4" s="75"/>
      <c r="AW4" s="75"/>
      <c r="AX4" s="75"/>
      <c r="AY4" s="75"/>
      <c r="AZ4" s="75"/>
      <c r="BA4" s="75"/>
      <c r="BB4" s="75"/>
      <c r="BC4" s="75"/>
      <c r="BD4" s="75"/>
      <c r="BE4" s="75"/>
      <c r="BF4" s="75" t="s">
        <v>62</v>
      </c>
      <c r="BG4" s="75"/>
      <c r="BH4" s="75"/>
      <c r="BI4" s="75"/>
      <c r="BJ4" s="75"/>
      <c r="BK4" s="75"/>
      <c r="BL4" s="75"/>
      <c r="BM4" s="75"/>
      <c r="BN4" s="75"/>
      <c r="BO4" s="75"/>
      <c r="BP4" s="75"/>
      <c r="BQ4" s="75" t="s">
        <v>63</v>
      </c>
      <c r="BR4" s="75"/>
      <c r="BS4" s="75"/>
      <c r="BT4" s="75"/>
      <c r="BU4" s="75"/>
      <c r="BV4" s="75"/>
      <c r="BW4" s="75"/>
      <c r="BX4" s="75"/>
      <c r="BY4" s="75"/>
      <c r="BZ4" s="75"/>
      <c r="CA4" s="75"/>
      <c r="CB4" s="75" t="s">
        <v>64</v>
      </c>
      <c r="CC4" s="75"/>
      <c r="CD4" s="75"/>
      <c r="CE4" s="75"/>
      <c r="CF4" s="75"/>
      <c r="CG4" s="75"/>
      <c r="CH4" s="75"/>
      <c r="CI4" s="75"/>
      <c r="CJ4" s="75"/>
      <c r="CK4" s="75"/>
      <c r="CL4" s="75"/>
      <c r="CM4" s="75" t="s">
        <v>65</v>
      </c>
      <c r="CN4" s="75"/>
      <c r="CO4" s="75"/>
      <c r="CP4" s="75"/>
      <c r="CQ4" s="75"/>
      <c r="CR4" s="75"/>
      <c r="CS4" s="75"/>
      <c r="CT4" s="75"/>
      <c r="CU4" s="75"/>
      <c r="CV4" s="75"/>
      <c r="CW4" s="75"/>
      <c r="CX4" s="75" t="s">
        <v>66</v>
      </c>
      <c r="CY4" s="75"/>
      <c r="CZ4" s="75"/>
      <c r="DA4" s="75"/>
      <c r="DB4" s="75"/>
      <c r="DC4" s="75"/>
      <c r="DD4" s="75"/>
      <c r="DE4" s="75"/>
      <c r="DF4" s="75"/>
      <c r="DG4" s="75"/>
      <c r="DH4" s="75"/>
      <c r="DI4" s="75" t="s">
        <v>67</v>
      </c>
      <c r="DJ4" s="75"/>
      <c r="DK4" s="75"/>
      <c r="DL4" s="75"/>
      <c r="DM4" s="75"/>
      <c r="DN4" s="75"/>
      <c r="DO4" s="75"/>
      <c r="DP4" s="75"/>
      <c r="DQ4" s="75"/>
      <c r="DR4" s="75"/>
      <c r="DS4" s="75"/>
      <c r="DT4" s="75" t="s">
        <v>68</v>
      </c>
      <c r="DU4" s="75"/>
      <c r="DV4" s="75"/>
      <c r="DW4" s="75"/>
      <c r="DX4" s="75"/>
      <c r="DY4" s="75"/>
      <c r="DZ4" s="75"/>
      <c r="EA4" s="75"/>
      <c r="EB4" s="75"/>
      <c r="EC4" s="75"/>
      <c r="ED4" s="75"/>
      <c r="EE4" s="75" t="s">
        <v>69</v>
      </c>
      <c r="EF4" s="75"/>
      <c r="EG4" s="75"/>
      <c r="EH4" s="75"/>
      <c r="EI4" s="75"/>
      <c r="EJ4" s="75"/>
      <c r="EK4" s="75"/>
      <c r="EL4" s="75"/>
      <c r="EM4" s="75"/>
      <c r="EN4" s="75"/>
      <c r="EO4" s="75"/>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203050</v>
      </c>
      <c r="D6" s="33">
        <f t="shared" si="3"/>
        <v>47</v>
      </c>
      <c r="E6" s="33">
        <f t="shared" si="3"/>
        <v>17</v>
      </c>
      <c r="F6" s="33">
        <f t="shared" si="3"/>
        <v>5</v>
      </c>
      <c r="G6" s="33">
        <f t="shared" si="3"/>
        <v>0</v>
      </c>
      <c r="H6" s="33" t="str">
        <f t="shared" si="3"/>
        <v>長野県　南牧村</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8.31</v>
      </c>
      <c r="Q6" s="34">
        <f t="shared" si="3"/>
        <v>100</v>
      </c>
      <c r="R6" s="34">
        <f t="shared" si="3"/>
        <v>4600</v>
      </c>
      <c r="S6" s="34">
        <f t="shared" si="3"/>
        <v>3125</v>
      </c>
      <c r="T6" s="34">
        <f t="shared" si="3"/>
        <v>133.09</v>
      </c>
      <c r="U6" s="34">
        <f t="shared" si="3"/>
        <v>23.48</v>
      </c>
      <c r="V6" s="34">
        <f t="shared" si="3"/>
        <v>274</v>
      </c>
      <c r="W6" s="34">
        <f t="shared" si="3"/>
        <v>0.36</v>
      </c>
      <c r="X6" s="34">
        <f t="shared" si="3"/>
        <v>761.11</v>
      </c>
      <c r="Y6" s="35">
        <f>IF(Y7="",NA(),Y7)</f>
        <v>102.63</v>
      </c>
      <c r="Z6" s="35">
        <f t="shared" ref="Z6:AH6" si="4">IF(Z7="",NA(),Z7)</f>
        <v>100.01</v>
      </c>
      <c r="AA6" s="35">
        <f t="shared" si="4"/>
        <v>54.82</v>
      </c>
      <c r="AB6" s="35">
        <f t="shared" si="4"/>
        <v>52.69</v>
      </c>
      <c r="AC6" s="35">
        <f t="shared" si="4"/>
        <v>50.61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1044.8</v>
      </c>
      <c r="BL6" s="35">
        <f t="shared" si="7"/>
        <v>1081.8</v>
      </c>
      <c r="BM6" s="35">
        <f t="shared" si="7"/>
        <v>974.93</v>
      </c>
      <c r="BN6" s="35">
        <f t="shared" si="7"/>
        <v>855.8</v>
      </c>
      <c r="BO6" s="35">
        <f t="shared" si="7"/>
        <v>789.46</v>
      </c>
      <c r="BP6" s="34" t="str">
        <f>IF(BP7="","",IF(BP7="-","【-】","【"&amp;SUBSTITUTE(TEXT(BP7,"#,##0.00"),"-","△")&amp;"】"))</f>
        <v>【747.76】</v>
      </c>
      <c r="BQ6" s="35">
        <f>IF(BQ7="",NA(),BQ7)</f>
        <v>38.909999999999997</v>
      </c>
      <c r="BR6" s="35">
        <f t="shared" ref="BR6:BZ6" si="8">IF(BR7="",NA(),BR7)</f>
        <v>53.1</v>
      </c>
      <c r="BS6" s="35">
        <f t="shared" si="8"/>
        <v>69.569999999999993</v>
      </c>
      <c r="BT6" s="35">
        <f t="shared" si="8"/>
        <v>68.38</v>
      </c>
      <c r="BU6" s="35">
        <f t="shared" si="8"/>
        <v>61.87</v>
      </c>
      <c r="BV6" s="35">
        <f t="shared" si="8"/>
        <v>50.82</v>
      </c>
      <c r="BW6" s="35">
        <f t="shared" si="8"/>
        <v>52.19</v>
      </c>
      <c r="BX6" s="35">
        <f t="shared" si="8"/>
        <v>55.32</v>
      </c>
      <c r="BY6" s="35">
        <f t="shared" si="8"/>
        <v>59.8</v>
      </c>
      <c r="BZ6" s="35">
        <f t="shared" si="8"/>
        <v>57.77</v>
      </c>
      <c r="CA6" s="34" t="str">
        <f>IF(CA7="","",IF(CA7="-","【-】","【"&amp;SUBSTITUTE(TEXT(CA7,"#,##0.00"),"-","△")&amp;"】"))</f>
        <v>【59.51】</v>
      </c>
      <c r="CB6" s="35">
        <f>IF(CB7="",NA(),CB7)</f>
        <v>373.63</v>
      </c>
      <c r="CC6" s="35">
        <f t="shared" ref="CC6:CK6" si="9">IF(CC7="",NA(),CC7)</f>
        <v>284.39999999999998</v>
      </c>
      <c r="CD6" s="35">
        <f t="shared" si="9"/>
        <v>217.32</v>
      </c>
      <c r="CE6" s="35">
        <f t="shared" si="9"/>
        <v>219.75</v>
      </c>
      <c r="CF6" s="35">
        <f t="shared" si="9"/>
        <v>242.78</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38.5</v>
      </c>
      <c r="CN6" s="35">
        <f t="shared" ref="CN6:CV6" si="10">IF(CN7="",NA(),CN7)</f>
        <v>48.66</v>
      </c>
      <c r="CO6" s="35">
        <f t="shared" si="10"/>
        <v>39.04</v>
      </c>
      <c r="CP6" s="35">
        <f t="shared" si="10"/>
        <v>40.64</v>
      </c>
      <c r="CQ6" s="35">
        <f t="shared" si="10"/>
        <v>40.64</v>
      </c>
      <c r="CR6" s="35">
        <f t="shared" si="10"/>
        <v>53.24</v>
      </c>
      <c r="CS6" s="35">
        <f t="shared" si="10"/>
        <v>52.31</v>
      </c>
      <c r="CT6" s="35">
        <f t="shared" si="10"/>
        <v>60.65</v>
      </c>
      <c r="CU6" s="35">
        <f t="shared" si="10"/>
        <v>51.75</v>
      </c>
      <c r="CV6" s="35">
        <f t="shared" si="10"/>
        <v>50.68</v>
      </c>
      <c r="CW6" s="34" t="str">
        <f>IF(CW7="","",IF(CW7="-","【-】","【"&amp;SUBSTITUTE(TEXT(CW7,"#,##0.00"),"-","△")&amp;"】"))</f>
        <v>【52.23】</v>
      </c>
      <c r="CX6" s="35">
        <f>IF(CX7="",NA(),CX7)</f>
        <v>79.02</v>
      </c>
      <c r="CY6" s="35">
        <f t="shared" ref="CY6:DG6" si="11">IF(CY7="",NA(),CY7)</f>
        <v>95.44</v>
      </c>
      <c r="CZ6" s="35">
        <f t="shared" si="11"/>
        <v>93.23</v>
      </c>
      <c r="DA6" s="35">
        <f t="shared" si="11"/>
        <v>94.72</v>
      </c>
      <c r="DB6" s="35">
        <f t="shared" si="11"/>
        <v>94.89</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203050</v>
      </c>
      <c r="D7" s="37">
        <v>47</v>
      </c>
      <c r="E7" s="37">
        <v>17</v>
      </c>
      <c r="F7" s="37">
        <v>5</v>
      </c>
      <c r="G7" s="37">
        <v>0</v>
      </c>
      <c r="H7" s="37" t="s">
        <v>99</v>
      </c>
      <c r="I7" s="37" t="s">
        <v>100</v>
      </c>
      <c r="J7" s="37" t="s">
        <v>101</v>
      </c>
      <c r="K7" s="37" t="s">
        <v>102</v>
      </c>
      <c r="L7" s="37" t="s">
        <v>103</v>
      </c>
      <c r="M7" s="37" t="s">
        <v>104</v>
      </c>
      <c r="N7" s="38" t="s">
        <v>105</v>
      </c>
      <c r="O7" s="38" t="s">
        <v>106</v>
      </c>
      <c r="P7" s="38">
        <v>8.31</v>
      </c>
      <c r="Q7" s="38">
        <v>100</v>
      </c>
      <c r="R7" s="38">
        <v>4600</v>
      </c>
      <c r="S7" s="38">
        <v>3125</v>
      </c>
      <c r="T7" s="38">
        <v>133.09</v>
      </c>
      <c r="U7" s="38">
        <v>23.48</v>
      </c>
      <c r="V7" s="38">
        <v>274</v>
      </c>
      <c r="W7" s="38">
        <v>0.36</v>
      </c>
      <c r="X7" s="38">
        <v>761.11</v>
      </c>
      <c r="Y7" s="38">
        <v>102.63</v>
      </c>
      <c r="Z7" s="38">
        <v>100.01</v>
      </c>
      <c r="AA7" s="38">
        <v>54.82</v>
      </c>
      <c r="AB7" s="38">
        <v>52.69</v>
      </c>
      <c r="AC7" s="38">
        <v>50.61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1044.8</v>
      </c>
      <c r="BL7" s="38">
        <v>1081.8</v>
      </c>
      <c r="BM7" s="38">
        <v>974.93</v>
      </c>
      <c r="BN7" s="38">
        <v>855.8</v>
      </c>
      <c r="BO7" s="38">
        <v>789.46</v>
      </c>
      <c r="BP7" s="38">
        <v>747.76</v>
      </c>
      <c r="BQ7" s="38">
        <v>38.909999999999997</v>
      </c>
      <c r="BR7" s="38">
        <v>53.1</v>
      </c>
      <c r="BS7" s="38">
        <v>69.569999999999993</v>
      </c>
      <c r="BT7" s="38">
        <v>68.38</v>
      </c>
      <c r="BU7" s="38">
        <v>61.87</v>
      </c>
      <c r="BV7" s="38">
        <v>50.82</v>
      </c>
      <c r="BW7" s="38">
        <v>52.19</v>
      </c>
      <c r="BX7" s="38">
        <v>55.32</v>
      </c>
      <c r="BY7" s="38">
        <v>59.8</v>
      </c>
      <c r="BZ7" s="38">
        <v>57.77</v>
      </c>
      <c r="CA7" s="38">
        <v>59.51</v>
      </c>
      <c r="CB7" s="38">
        <v>373.63</v>
      </c>
      <c r="CC7" s="38">
        <v>284.39999999999998</v>
      </c>
      <c r="CD7" s="38">
        <v>217.32</v>
      </c>
      <c r="CE7" s="38">
        <v>219.75</v>
      </c>
      <c r="CF7" s="38">
        <v>242.78</v>
      </c>
      <c r="CG7" s="38">
        <v>300.52</v>
      </c>
      <c r="CH7" s="38">
        <v>296.14</v>
      </c>
      <c r="CI7" s="38">
        <v>283.17</v>
      </c>
      <c r="CJ7" s="38">
        <v>263.76</v>
      </c>
      <c r="CK7" s="38">
        <v>274.35000000000002</v>
      </c>
      <c r="CL7" s="38">
        <v>261.45999999999998</v>
      </c>
      <c r="CM7" s="38">
        <v>38.5</v>
      </c>
      <c r="CN7" s="38">
        <v>48.66</v>
      </c>
      <c r="CO7" s="38">
        <v>39.04</v>
      </c>
      <c r="CP7" s="38">
        <v>40.64</v>
      </c>
      <c r="CQ7" s="38">
        <v>40.64</v>
      </c>
      <c r="CR7" s="38">
        <v>53.24</v>
      </c>
      <c r="CS7" s="38">
        <v>52.31</v>
      </c>
      <c r="CT7" s="38">
        <v>60.65</v>
      </c>
      <c r="CU7" s="38">
        <v>51.75</v>
      </c>
      <c r="CV7" s="38">
        <v>50.68</v>
      </c>
      <c r="CW7" s="38">
        <v>52.23</v>
      </c>
      <c r="CX7" s="38">
        <v>79.02</v>
      </c>
      <c r="CY7" s="38">
        <v>95.44</v>
      </c>
      <c r="CZ7" s="38">
        <v>93.23</v>
      </c>
      <c r="DA7" s="38">
        <v>94.72</v>
      </c>
      <c r="DB7" s="38">
        <v>94.89</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2020-01-21T00:45:39Z</cp:lastPrinted>
  <dcterms:created xsi:type="dcterms:W3CDTF">2019-12-05T05:19:28Z</dcterms:created>
  <dcterms:modified xsi:type="dcterms:W3CDTF">2020-02-20T02:20:15Z</dcterms:modified>
  <cp:category/>
</cp:coreProperties>
</file>