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1　佐久地域振興局\203050 南牧村\"/>
    </mc:Choice>
  </mc:AlternateContent>
  <workbookProtection workbookAlgorithmName="SHA-512" workbookHashValue="E/aI0dPhIdY32I04CQyskPcRDa4tMynQH1VhkPNg3zcAqgD4WwFfnlISMpqFQcSWa15Om0skLaD/RvTKDmRz4g==" workbookSaltValue="cG3pS5ZviPywsDf8J1Q62Q==" workbookSpinCount="100000" lockStructure="1"/>
  <bookViews>
    <workbookView xWindow="-120" yWindow="-120" windowWidth="20730" windowHeight="1116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<sst xmlns="http://schemas.openxmlformats.org/spreadsheetml/2006/main" count="225" uniqueCount="113">
  <si>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</si>
  <si>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</si>
  <si>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</si>
  <si>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</si>
  <si>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</si>
  <si>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</si>
  <si>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</si>
  <si>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</si>
  <si>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</si>
  <si>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</si>
  <si>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</si>
  <si>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</si>
  <si>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</si>
  <si>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</si>
  <si>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</si>
  <si>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</si>
  <si>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</si>
  <si>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</si>
  <si>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</si>
  <si>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</si>
  <si>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</si>
  <si>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</si>
  <si>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</si>
  <si>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</si>
  <si>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</si>
  <si>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</si>
  <si>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</si>
  <si>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</si>
  <si>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</si>
  <si>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</si>
  <si>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</si>
  <si>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</si>
  <si>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</si>
  <si>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</si>
  <si>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</si>
  <si>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</si>
  <si>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</si>
  <si>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</si>
  <si>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</si>
  <si>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</si>
  <si>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</si>
  <si>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</si>
  <si>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</si>
  <si>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</si>
  <si>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</si>
  <si>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</si>
  <si>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</si>
  <si>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</si>
  <si>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</si>
  <si>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</si>
  <si>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</si>
  <si>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</si>
  <si>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</si>
  <si>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</si>
  <si>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</si>
  <si>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</si>
  <si>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</si>
  <si>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</si>
  <si>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</si>
  <si>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</si>
  <si>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</si>
  <si>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</si>
  <si>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</si>
  <si>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</si>
  <si>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</si>
  <si>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</si>
  <si>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</si>
  <si>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</si>
  <si>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</si>
  <si>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</si>
  <si>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</si>
  <si>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</si>
  <si>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</si>
  <si>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</si>
  <si>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</si>
  <si>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</si>
  <si>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</si>
  <si>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</si>
  <si>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</si>
  <si>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</si>
  <si>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</si>
  <si>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</si>
  <si>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</si>
  <si>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</si>
  <si>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</si>
  <si>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</si>
  <si>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</si>
  <si>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</si>
  <si>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</si>
  <si>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</si>
  <si>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</si>
  <si>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</si>
  <si>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</si>
  <si>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</si>
  <si>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</si>
  <si>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</si>
  <si>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</si>
  <si>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南牧村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</si>
  <si>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</si>
  <si>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</si>
  <si>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</si>
  <si>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</si>
  <si>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</si>
  <si>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</si>
  <si>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</si>
  <si>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</si>
  <si>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</si>
  <si>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</si>
  <si>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</si>
  <si>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</si>
  <si>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①収益的収支比率が100％を下回っており、健全経営とは言えない。低下の要因としては宿泊客が時期によって大きく変動のある宿泊施設等で使用者によっては料金の支払いで遅くなってしまうことがある。　　⑧有収率は全国平均等と比べても低く、その要因として水道管の老朽化による漏水が挙げられるが、昨年度漏水調査を行ったことにより、漏水管の修繕により有収率は前年度に比べ僅かだが改善された。しかし、漏水の影響は有収率に留まらず、施設の電気料・塩素購入費等の経費増額をもたらす。今後は収益的収支率を上げるためにも漏水管の修繕をはじめ、健全経営に向かうよう一つずつ改善を進めていく必要がある。</t>
    <rPh sb="1" eb="4">
      <t>シュウエキテキ</t>
    </rPh>
    <rPh sb="4" eb="6">
      <t>シュウシ</t>
    </rPh>
    <rPh sb="6" eb="8">
      <t>ヒリツ</t>
    </rPh>
    <rPh sb="14" eb="16">
      <t>シタマワ</t>
    </rPh>
    <rPh sb="21" eb="23">
      <t>ケンゼン</t>
    </rPh>
    <rPh sb="23" eb="25">
      <t>ケイエイ</t>
    </rPh>
    <rPh sb="27" eb="28">
      <t>イ</t>
    </rPh>
    <rPh sb="32" eb="34">
      <t>テイカ</t>
    </rPh>
    <rPh sb="35" eb="37">
      <t>ヨウイン</t>
    </rPh>
    <rPh sb="41" eb="43">
      <t>シュクハク</t>
    </rPh>
    <rPh sb="43" eb="44">
      <t>キャク</t>
    </rPh>
    <rPh sb="45" eb="47">
      <t>ジキ</t>
    </rPh>
    <rPh sb="51" eb="52">
      <t>オオ</t>
    </rPh>
    <rPh sb="54" eb="56">
      <t>ヘンドウ</t>
    </rPh>
    <rPh sb="59" eb="61">
      <t>シュクハク</t>
    </rPh>
    <rPh sb="61" eb="63">
      <t>シセツ</t>
    </rPh>
    <rPh sb="63" eb="64">
      <t>トウ</t>
    </rPh>
    <rPh sb="65" eb="68">
      <t>シヨウシャ</t>
    </rPh>
    <rPh sb="73" eb="75">
      <t>リョウキン</t>
    </rPh>
    <rPh sb="76" eb="78">
      <t>シハラ</t>
    </rPh>
    <rPh sb="80" eb="81">
      <t>オソ</t>
    </rPh>
    <rPh sb="97" eb="100">
      <t>ユウシュウリツ</t>
    </rPh>
    <rPh sb="101" eb="103">
      <t>ゼンコク</t>
    </rPh>
    <rPh sb="103" eb="105">
      <t>ヘイキン</t>
    </rPh>
    <rPh sb="105" eb="106">
      <t>トウ</t>
    </rPh>
    <rPh sb="107" eb="108">
      <t>クラ</t>
    </rPh>
    <rPh sb="111" eb="112">
      <t>ヒク</t>
    </rPh>
    <rPh sb="116" eb="118">
      <t>ヨウイン</t>
    </rPh>
    <rPh sb="121" eb="124">
      <t>スイドウカン</t>
    </rPh>
    <rPh sb="125" eb="128">
      <t>ロウキュウカ</t>
    </rPh>
    <rPh sb="131" eb="133">
      <t>ロウスイ</t>
    </rPh>
    <rPh sb="134" eb="135">
      <t>ア</t>
    </rPh>
    <rPh sb="141" eb="144">
      <t>サクネンド</t>
    </rPh>
    <rPh sb="144" eb="146">
      <t>ロウスイ</t>
    </rPh>
    <rPh sb="146" eb="148">
      <t>チョウサ</t>
    </rPh>
    <rPh sb="149" eb="150">
      <t>オコナ</t>
    </rPh>
    <rPh sb="158" eb="160">
      <t>ロウスイ</t>
    </rPh>
    <rPh sb="160" eb="161">
      <t>カン</t>
    </rPh>
    <rPh sb="162" eb="164">
      <t>シュウゼン</t>
    </rPh>
    <rPh sb="167" eb="170">
      <t>ユウシュウリツ</t>
    </rPh>
    <rPh sb="171" eb="174">
      <t>ゼンネンド</t>
    </rPh>
    <rPh sb="175" eb="176">
      <t>クラ</t>
    </rPh>
    <rPh sb="177" eb="178">
      <t>ワズ</t>
    </rPh>
    <rPh sb="181" eb="183">
      <t>カイゼン</t>
    </rPh>
    <rPh sb="191" eb="193">
      <t>ロウスイ</t>
    </rPh>
    <rPh sb="194" eb="196">
      <t>エイキョウ</t>
    </rPh>
    <rPh sb="197" eb="200">
      <t>ユウシュウリツ</t>
    </rPh>
    <rPh sb="201" eb="202">
      <t>トド</t>
    </rPh>
    <rPh sb="206" eb="208">
      <t>シセツ</t>
    </rPh>
    <rPh sb="209" eb="211">
      <t>デンキ</t>
    </rPh>
    <rPh sb="211" eb="212">
      <t>リョウ</t>
    </rPh>
    <rPh sb="213" eb="215">
      <t>エンソ</t>
    </rPh>
    <rPh sb="215" eb="218">
      <t>コウニュウヒ</t>
    </rPh>
    <rPh sb="218" eb="219">
      <t>トウ</t>
    </rPh>
    <rPh sb="220" eb="222">
      <t>ケイヒ</t>
    </rPh>
    <rPh sb="222" eb="224">
      <t>ゾウガク</t>
    </rPh>
    <rPh sb="230" eb="232">
      <t>コンゴ</t>
    </rPh>
    <rPh sb="233" eb="236">
      <t>シュウエキテキ</t>
    </rPh>
    <rPh sb="236" eb="238">
      <t>シュウシ</t>
    </rPh>
    <rPh sb="238" eb="239">
      <t>リツ</t>
    </rPh>
    <rPh sb="240" eb="241">
      <t>ア</t>
    </rPh>
    <rPh sb="247" eb="249">
      <t>ロウスイ</t>
    </rPh>
    <rPh sb="249" eb="250">
      <t>カン</t>
    </rPh>
    <rPh sb="251" eb="253">
      <t>シュウゼン</t>
    </rPh>
    <rPh sb="258" eb="260">
      <t>ケンゼン</t>
    </rPh>
    <rPh sb="260" eb="262">
      <t>ケイエイ</t>
    </rPh>
    <rPh sb="263" eb="264">
      <t>ム</t>
    </rPh>
    <rPh sb="268" eb="269">
      <t>ヒト</t>
    </rPh>
    <rPh sb="272" eb="274">
      <t>カイゼン</t>
    </rPh>
    <rPh sb="275" eb="276">
      <t>スス</t>
    </rPh>
    <rPh sb="280" eb="282">
      <t>ヒツヨウ</t>
    </rPh>
    <phoneticPr fontId="4"/>
  </si>
  <si>
    <t>配水管だけでなく水道施設全般に老朽化が進んでおり、設備更新や大規模工事を行う必要があると思われる。一方、一般会計からの繰入金がなければ漏水等による修繕工事など部分的な工事に留まっている現状がある。今後は、水道収益を鑑みて低コストで管路更新ができる事業を検討していく必要がある。</t>
    <rPh sb="0" eb="3">
      <t>ハイスイカン</t>
    </rPh>
    <rPh sb="8" eb="10">
      <t>スイドウ</t>
    </rPh>
    <rPh sb="10" eb="12">
      <t>シセツ</t>
    </rPh>
    <rPh sb="12" eb="14">
      <t>ゼンパン</t>
    </rPh>
    <rPh sb="15" eb="18">
      <t>ロウキュウカ</t>
    </rPh>
    <rPh sb="19" eb="20">
      <t>スス</t>
    </rPh>
    <rPh sb="25" eb="27">
      <t>セツビ</t>
    </rPh>
    <rPh sb="27" eb="29">
      <t>コウシン</t>
    </rPh>
    <rPh sb="30" eb="33">
      <t>ダイキボ</t>
    </rPh>
    <rPh sb="33" eb="35">
      <t>コウジ</t>
    </rPh>
    <rPh sb="36" eb="37">
      <t>オコナ</t>
    </rPh>
    <rPh sb="38" eb="40">
      <t>ヒツヨウ</t>
    </rPh>
    <rPh sb="44" eb="45">
      <t>オモ</t>
    </rPh>
    <rPh sb="49" eb="51">
      <t>イッポウ</t>
    </rPh>
    <rPh sb="52" eb="54">
      <t>イッパン</t>
    </rPh>
    <rPh sb="54" eb="56">
      <t>カイケイ</t>
    </rPh>
    <rPh sb="59" eb="61">
      <t>クリイレ</t>
    </rPh>
    <rPh sb="61" eb="62">
      <t>キン</t>
    </rPh>
    <rPh sb="67" eb="69">
      <t>ロウスイ</t>
    </rPh>
    <rPh sb="69" eb="70">
      <t>トウ</t>
    </rPh>
    <rPh sb="73" eb="75">
      <t>シュウゼン</t>
    </rPh>
    <rPh sb="75" eb="77">
      <t>コウジ</t>
    </rPh>
    <rPh sb="79" eb="82">
      <t>ブブンテキ</t>
    </rPh>
    <rPh sb="83" eb="85">
      <t>コウジ</t>
    </rPh>
    <rPh sb="86" eb="87">
      <t>トド</t>
    </rPh>
    <rPh sb="92" eb="94">
      <t>ゲンジョウ</t>
    </rPh>
    <rPh sb="98" eb="100">
      <t>コンゴ</t>
    </rPh>
    <rPh sb="102" eb="104">
      <t>スイドウ</t>
    </rPh>
    <rPh sb="104" eb="106">
      <t>シュウエキ</t>
    </rPh>
    <rPh sb="107" eb="108">
      <t>カンガ</t>
    </rPh>
    <rPh sb="110" eb="111">
      <t>テイ</t>
    </rPh>
    <rPh sb="115" eb="117">
      <t>カンロ</t>
    </rPh>
    <rPh sb="117" eb="119">
      <t>コウシン</t>
    </rPh>
    <rPh sb="123" eb="125">
      <t>ジギョウ</t>
    </rPh>
    <rPh sb="126" eb="128">
      <t>ケントウ</t>
    </rPh>
    <rPh sb="132" eb="134">
      <t>ヒツヨウ</t>
    </rPh>
    <phoneticPr fontId="4"/>
  </si>
  <si>
    <t>耐用年数を過ぎてしまっている配水管が多く、漏水の目立つ地区もある。近年管路更新が行えていないことについても漏水調査と並行しながら経過年数が長い管を優先的に更新を行う。</t>
    <rPh sb="0" eb="2">
      <t>タイヨウ</t>
    </rPh>
    <rPh sb="2" eb="4">
      <t>ネンスウ</t>
    </rPh>
    <rPh sb="5" eb="6">
      <t>ス</t>
    </rPh>
    <rPh sb="14" eb="17">
      <t>ハイスイカン</t>
    </rPh>
    <rPh sb="18" eb="19">
      <t>オオ</t>
    </rPh>
    <rPh sb="21" eb="23">
      <t>ロウスイ</t>
    </rPh>
    <rPh sb="24" eb="26">
      <t>メダ</t>
    </rPh>
    <rPh sb="27" eb="29">
      <t>チク</t>
    </rPh>
    <rPh sb="33" eb="35">
      <t>キンネン</t>
    </rPh>
    <rPh sb="35" eb="37">
      <t>カンロ</t>
    </rPh>
    <rPh sb="37" eb="39">
      <t>コウシン</t>
    </rPh>
    <rPh sb="40" eb="41">
      <t>オコナ</t>
    </rPh>
    <rPh sb="53" eb="55">
      <t>ロウスイ</t>
    </rPh>
    <rPh sb="55" eb="57">
      <t>チョウサ</t>
    </rPh>
    <rPh sb="58" eb="60">
      <t>ヘイコウ</t>
    </rPh>
    <rPh sb="64" eb="66">
      <t>ケイカ</t>
    </rPh>
    <rPh sb="66" eb="68">
      <t>ネンスウ</t>
    </rPh>
    <rPh sb="69" eb="70">
      <t>ナガ</t>
    </rPh>
    <rPh sb="71" eb="72">
      <t>カン</t>
    </rPh>
    <rPh sb="73" eb="76">
      <t>ユウセンテキ</t>
    </rPh>
    <rPh sb="77" eb="79">
      <t>コウシン</t>
    </rPh>
    <rPh sb="80" eb="8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</si>
</sst>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1.29</c:v>
                </c:pt>
                <c:pt idx="1">
                  <c:v>0</c:v>
                </c:pt>
                <c:pt idx="2">
                  <c:v>0</c:v>
                </c:pt>
                <c:pt idx="3">
                  <c:v>0</c:v>
                </c:pt>
                <c:pt idx="4">
                  <c:v>0</c:v>
                </c:pt>
              </c:numCache>
            </c:numRef>
          </c:val>
          <c:extLst>
            <c:ext xmlns:c16="http://schemas.microsoft.com/office/drawing/2014/chart" uri="{C3380CC4-5D6E-409C-BE32-E72D297353CC}">
              <c16:uniqueId val="{00000000-DC36-4AEF-B404-1B5673D65A4F}"/>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c:ext xmlns:c16="http://schemas.microsoft.com/office/drawing/2014/chart" uri="{C3380CC4-5D6E-409C-BE32-E72D297353CC}">
              <c16:uniqueId val="{00000001-DC36-4AEF-B404-1B5673D65A4F}"/>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70.599999999999994</c:v>
                </c:pt>
                <c:pt idx="1">
                  <c:v>84.32</c:v>
                </c:pt>
                <c:pt idx="2">
                  <c:v>86.97</c:v>
                </c:pt>
                <c:pt idx="3">
                  <c:v>98.28</c:v>
                </c:pt>
                <c:pt idx="4">
                  <c:v>79.73</c:v>
                </c:pt>
              </c:numCache>
            </c:numRef>
          </c:val>
          <c:extLst>
            <c:ext xmlns:c16="http://schemas.microsoft.com/office/drawing/2014/chart" uri="{C3380CC4-5D6E-409C-BE32-E72D297353CC}">
              <c16:uniqueId val="{00000000-8A6A-470A-A607-B10BB5B23A8E}"/>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c:ext xmlns:c16="http://schemas.microsoft.com/office/drawing/2014/chart" uri="{C3380CC4-5D6E-409C-BE32-E72D297353CC}">
              <c16:uniqueId val="{00000001-8A6A-470A-A607-B10BB5B23A8E}"/>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75.39</c:v>
                </c:pt>
                <c:pt idx="1">
                  <c:v>64.14</c:v>
                </c:pt>
                <c:pt idx="2">
                  <c:v>62.22</c:v>
                </c:pt>
                <c:pt idx="3">
                  <c:v>54.64</c:v>
                </c:pt>
                <c:pt idx="4">
                  <c:v>64.69</c:v>
                </c:pt>
              </c:numCache>
            </c:numRef>
          </c:val>
          <c:extLst>
            <c:ext xmlns:c16="http://schemas.microsoft.com/office/drawing/2014/chart" uri="{C3380CC4-5D6E-409C-BE32-E72D297353CC}">
              <c16:uniqueId val="{00000000-8BF4-49C3-A69D-6F127DF907D6}"/>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c:ext xmlns:c16="http://schemas.microsoft.com/office/drawing/2014/chart" uri="{C3380CC4-5D6E-409C-BE32-E72D297353CC}">
              <c16:uniqueId val="{00000001-8BF4-49C3-A69D-6F127DF907D6}"/>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107.95</c:v>
                </c:pt>
                <c:pt idx="1">
                  <c:v>107.11</c:v>
                </c:pt>
                <c:pt idx="2">
                  <c:v>103.45</c:v>
                </c:pt>
                <c:pt idx="3">
                  <c:v>92.31</c:v>
                </c:pt>
                <c:pt idx="4">
                  <c:v>94.03</c:v>
                </c:pt>
              </c:numCache>
            </c:numRef>
          </c:val>
          <c:extLst>
            <c:ext xmlns:c16="http://schemas.microsoft.com/office/drawing/2014/chart" uri="{C3380CC4-5D6E-409C-BE32-E72D297353CC}">
              <c16:uniqueId val="{00000000-1B33-4E90-97DE-56B58F261696}"/>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c:ext xmlns:c16="http://schemas.microsoft.com/office/drawing/2014/chart" uri="{C3380CC4-5D6E-409C-BE32-E72D297353CC}">
              <c16:uniqueId val="{00000001-1B33-4E90-97DE-56B58F261696}"/>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55-4846-BA99-2B349E9CD28F}"/>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55-4846-BA99-2B349E9CD28F}"/>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99-4628-93CE-FB5B73FD7253}"/>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99-4628-93CE-FB5B73FD7253}"/>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39-443B-897B-9626A639F67A}"/>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39-443B-897B-9626A639F67A}"/>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54-42B7-B6F7-C4689B7FAB92}"/>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54-42B7-B6F7-C4689B7FAB92}"/>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571.91999999999996</c:v>
                </c:pt>
                <c:pt idx="1">
                  <c:v>505.25</c:v>
                </c:pt>
                <c:pt idx="2">
                  <c:v>442.39</c:v>
                </c:pt>
                <c:pt idx="3">
                  <c:v>391.14</c:v>
                </c:pt>
                <c:pt idx="4">
                  <c:v>354.67</c:v>
                </c:pt>
              </c:numCache>
            </c:numRef>
          </c:val>
          <c:extLst>
            <c:ext xmlns:c16="http://schemas.microsoft.com/office/drawing/2014/chart" uri="{C3380CC4-5D6E-409C-BE32-E72D297353CC}">
              <c16:uniqueId val="{00000000-ADA9-4933-9921-1FDE8F56A401}"/>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c:ext xmlns:c16="http://schemas.microsoft.com/office/drawing/2014/chart" uri="{C3380CC4-5D6E-409C-BE32-E72D297353CC}">
              <c16:uniqueId val="{00000001-ADA9-4933-9921-1FDE8F56A401}"/>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94.14</c:v>
                </c:pt>
                <c:pt idx="1">
                  <c:v>95.06</c:v>
                </c:pt>
                <c:pt idx="2">
                  <c:v>90.11</c:v>
                </c:pt>
                <c:pt idx="3">
                  <c:v>84.96</c:v>
                </c:pt>
                <c:pt idx="4">
                  <c:v>86.64</c:v>
                </c:pt>
              </c:numCache>
            </c:numRef>
          </c:val>
          <c:extLst>
            <c:ext xmlns:c16="http://schemas.microsoft.com/office/drawing/2014/chart" uri="{C3380CC4-5D6E-409C-BE32-E72D297353CC}">
              <c16:uniqueId val="{00000000-4EEA-4B5E-B259-E590D8E7EBF4}"/>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c:ext xmlns:c16="http://schemas.microsoft.com/office/drawing/2014/chart" uri="{C3380CC4-5D6E-409C-BE32-E72D297353CC}">
              <c16:uniqueId val="{00000001-4EEA-4B5E-B259-E590D8E7EBF4}"/>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131.55000000000001</c:v>
                </c:pt>
                <c:pt idx="1">
                  <c:v>130.61000000000001</c:v>
                </c:pt>
                <c:pt idx="2">
                  <c:v>139.78</c:v>
                </c:pt>
                <c:pt idx="3">
                  <c:v>146.63</c:v>
                </c:pt>
                <c:pt idx="4">
                  <c:v>143.91</c:v>
                </c:pt>
              </c:numCache>
            </c:numRef>
          </c:val>
          <c:extLst>
            <c:ext xmlns:c16="http://schemas.microsoft.com/office/drawing/2014/chart" uri="{C3380CC4-5D6E-409C-BE32-E72D297353CC}">
              <c16:uniqueId val="{00000000-DE9E-4E0F-90BB-068CD33AF103}"/>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DE9E-4E0F-90BB-068CD33AF103}"/>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南牧村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3125</v>
      </c>
      <c r="AM8" s="66"/>
      <c r="AN8" s="66"/>
      <c r="AO8" s="66"/>
      <c r="AP8" s="66"/>
      <c r="AQ8" s="66"/>
      <c r="AR8" s="66"/>
      <c r="AS8" s="66"/>
      <c r="AT8" s="65">
        <f>データ!$S$6</f>
        <v>133.09</v>
      </c>
      <c r="AU8" s="65"/>
      <c r="AV8" s="65"/>
      <c r="AW8" s="65"/>
      <c r="AX8" s="65"/>
      <c r="AY8" s="65"/>
      <c r="AZ8" s="65"/>
      <c r="BA8" s="65"/>
      <c r="BB8" s="65">
        <f>データ!$T$6</f>
        <v>23.48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99.21</v>
      </c>
      <c r="Q10" s="65"/>
      <c r="R10" s="65"/>
      <c r="S10" s="65"/>
      <c r="T10" s="65"/>
      <c r="U10" s="65"/>
      <c r="V10" s="65"/>
      <c r="W10" s="66">
        <f>データ!$Q$6</f>
        <v>2550</v>
      </c>
      <c r="X10" s="66"/>
      <c r="Y10" s="66"/>
      <c r="Z10" s="66"/>
      <c r="AA10" s="66"/>
      <c r="AB10" s="66"/>
      <c r="AC10" s="66"/>
      <c r="AD10" s="2"/>
      <c r="AE10" s="2"/>
      <c r="AF10" s="2"/>
      <c r="AG10" s="2"/>
      <c r="AH10" s="2"/>
      <c r="AI10" s="2"/>
      <c r="AJ10" s="2"/>
      <c r="AK10" s="2"/>
      <c r="AL10" s="66">
        <f>データ!$U$6</f>
        <v>3273</v>
      </c>
      <c r="AM10" s="66"/>
      <c r="AN10" s="66"/>
      <c r="AO10" s="66"/>
      <c r="AP10" s="66"/>
      <c r="AQ10" s="66"/>
      <c r="AR10" s="66"/>
      <c r="AS10" s="66"/>
      <c r="AT10" s="65">
        <f>データ!$V$6</f>
        <v>21.63</v>
      </c>
      <c r="AU10" s="65"/>
      <c r="AV10" s="65"/>
      <c r="AW10" s="65"/>
      <c r="AX10" s="65"/>
      <c r="AY10" s="65"/>
      <c r="AZ10" s="65"/>
      <c r="BA10" s="65"/>
      <c r="BB10" s="65">
        <f>データ!$W$6</f>
        <v>151.32</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110</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112</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111</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43</v>
      </c>
      <c r="O85" s="27" t="str">
        <f>データ!EN6</f>
        <v>【0.54】</v>
      </c>
    </row>
  </sheetData>
  <sheetProtection algorithmName="SHA-512" hashValue="Ht5IQEMwE7oGhXsLr1rK5XnGnw1AtvJ55mk8FZmk+ffSacLtRCgigYVE9c08iFd9N77YxrvlarNtzqJwkQj/DQ==" saltValue="rhyjl/wbJleC2JqMAZqV2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6" t="s">
        <v>53</v>
      </c>
      <c r="I3" s="77"/>
      <c r="J3" s="77"/>
      <c r="K3" s="77"/>
      <c r="L3" s="77"/>
      <c r="M3" s="77"/>
      <c r="N3" s="77"/>
      <c r="O3" s="77"/>
      <c r="P3" s="77"/>
      <c r="Q3" s="77"/>
      <c r="R3" s="77"/>
      <c r="S3" s="77"/>
      <c r="T3" s="77"/>
      <c r="U3" s="77"/>
      <c r="V3" s="77"/>
      <c r="W3" s="78"/>
      <c r="X3" s="82" t="s">
        <v>54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56</v>
      </c>
      <c r="B4" s="31"/>
      <c r="C4" s="31"/>
      <c r="D4" s="31"/>
      <c r="E4" s="31"/>
      <c r="F4" s="31"/>
      <c r="G4" s="31"/>
      <c r="H4" s="79"/>
      <c r="I4" s="80"/>
      <c r="J4" s="80"/>
      <c r="K4" s="80"/>
      <c r="L4" s="80"/>
      <c r="M4" s="80"/>
      <c r="N4" s="80"/>
      <c r="O4" s="80"/>
      <c r="P4" s="80"/>
      <c r="Q4" s="80"/>
      <c r="R4" s="80"/>
      <c r="S4" s="80"/>
      <c r="T4" s="80"/>
      <c r="U4" s="80"/>
      <c r="V4" s="80"/>
      <c r="W4" s="81"/>
      <c r="X4" s="75" t="s">
        <v>57</v>
      </c>
      <c r="Y4" s="75"/>
      <c r="Z4" s="75"/>
      <c r="AA4" s="75"/>
      <c r="AB4" s="75"/>
      <c r="AC4" s="75"/>
      <c r="AD4" s="75"/>
      <c r="AE4" s="75"/>
      <c r="AF4" s="75"/>
      <c r="AG4" s="75"/>
      <c r="AH4" s="75"/>
      <c r="AI4" s="75" t="s">
        <v>58</v>
      </c>
      <c r="AJ4" s="75"/>
      <c r="AK4" s="75"/>
      <c r="AL4" s="75"/>
      <c r="AM4" s="75"/>
      <c r="AN4" s="75"/>
      <c r="AO4" s="75"/>
      <c r="AP4" s="75"/>
      <c r="AQ4" s="75"/>
      <c r="AR4" s="75"/>
      <c r="AS4" s="75"/>
      <c r="AT4" s="75" t="s">
        <v>59</v>
      </c>
      <c r="AU4" s="75"/>
      <c r="AV4" s="75"/>
      <c r="AW4" s="75"/>
      <c r="AX4" s="75"/>
      <c r="AY4" s="75"/>
      <c r="AZ4" s="75"/>
      <c r="BA4" s="75"/>
      <c r="BB4" s="75"/>
      <c r="BC4" s="75"/>
      <c r="BD4" s="75"/>
      <c r="BE4" s="75" t="s">
        <v>60</v>
      </c>
      <c r="BF4" s="75"/>
      <c r="BG4" s="75"/>
      <c r="BH4" s="75"/>
      <c r="BI4" s="75"/>
      <c r="BJ4" s="75"/>
      <c r="BK4" s="75"/>
      <c r="BL4" s="75"/>
      <c r="BM4" s="75"/>
      <c r="BN4" s="75"/>
      <c r="BO4" s="75"/>
      <c r="BP4" s="75" t="s">
        <v>61</v>
      </c>
      <c r="BQ4" s="75"/>
      <c r="BR4" s="75"/>
      <c r="BS4" s="75"/>
      <c r="BT4" s="75"/>
      <c r="BU4" s="75"/>
      <c r="BV4" s="75"/>
      <c r="BW4" s="75"/>
      <c r="BX4" s="75"/>
      <c r="BY4" s="75"/>
      <c r="BZ4" s="75"/>
      <c r="CA4" s="75" t="s">
        <v>62</v>
      </c>
      <c r="CB4" s="75"/>
      <c r="CC4" s="75"/>
      <c r="CD4" s="75"/>
      <c r="CE4" s="75"/>
      <c r="CF4" s="75"/>
      <c r="CG4" s="75"/>
      <c r="CH4" s="75"/>
      <c r="CI4" s="75"/>
      <c r="CJ4" s="75"/>
      <c r="CK4" s="75"/>
      <c r="CL4" s="75" t="s">
        <v>63</v>
      </c>
      <c r="CM4" s="75"/>
      <c r="CN4" s="75"/>
      <c r="CO4" s="75"/>
      <c r="CP4" s="75"/>
      <c r="CQ4" s="75"/>
      <c r="CR4" s="75"/>
      <c r="CS4" s="75"/>
      <c r="CT4" s="75"/>
      <c r="CU4" s="75"/>
      <c r="CV4" s="75"/>
      <c r="CW4" s="75" t="s">
        <v>64</v>
      </c>
      <c r="CX4" s="75"/>
      <c r="CY4" s="75"/>
      <c r="CZ4" s="75"/>
      <c r="DA4" s="75"/>
      <c r="DB4" s="75"/>
      <c r="DC4" s="75"/>
      <c r="DD4" s="75"/>
      <c r="DE4" s="75"/>
      <c r="DF4" s="75"/>
      <c r="DG4" s="75"/>
      <c r="DH4" s="75" t="s">
        <v>65</v>
      </c>
      <c r="DI4" s="75"/>
      <c r="DJ4" s="75"/>
      <c r="DK4" s="75"/>
      <c r="DL4" s="75"/>
      <c r="DM4" s="75"/>
      <c r="DN4" s="75"/>
      <c r="DO4" s="75"/>
      <c r="DP4" s="75"/>
      <c r="DQ4" s="75"/>
      <c r="DR4" s="75"/>
      <c r="DS4" s="75" t="s">
        <v>66</v>
      </c>
      <c r="DT4" s="75"/>
      <c r="DU4" s="75"/>
      <c r="DV4" s="75"/>
      <c r="DW4" s="75"/>
      <c r="DX4" s="75"/>
      <c r="DY4" s="75"/>
      <c r="DZ4" s="75"/>
      <c r="EA4" s="75"/>
      <c r="EB4" s="75"/>
      <c r="EC4" s="75"/>
      <c r="ED4" s="75" t="s">
        <v>67</v>
      </c>
      <c r="EE4" s="75"/>
      <c r="EF4" s="75"/>
      <c r="EG4" s="75"/>
      <c r="EH4" s="75"/>
      <c r="EI4" s="75"/>
      <c r="EJ4" s="75"/>
      <c r="EK4" s="75"/>
      <c r="EL4" s="75"/>
      <c r="EM4" s="75"/>
      <c r="EN4" s="75"/>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2018</v>
      </c>
      <c r="C6" s="34">
        <f t="shared" ref="C6:W6" si="3">C7</f>
        <v>203050</v>
      </c>
      <c r="D6" s="34">
        <f t="shared" si="3"/>
        <v>47</v>
      </c>
      <c r="E6" s="34">
        <f t="shared" si="3"/>
        <v>1</v>
      </c>
      <c r="F6" s="34">
        <f t="shared" si="3"/>
        <v>0</v>
      </c>
      <c r="G6" s="34">
        <f t="shared" si="3"/>
        <v>0</v>
      </c>
      <c r="H6" s="34" t="str">
        <f t="shared" si="3"/>
        <v>長野県　南牧村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99.21</v>
      </c>
      <c r="Q6" s="35">
        <f t="shared" si="3"/>
        <v>2550</v>
      </c>
      <c r="R6" s="35">
        <f t="shared" si="3"/>
        <v>3125</v>
      </c>
      <c r="S6" s="35">
        <f t="shared" si="3"/>
        <v>133.09</v>
      </c>
      <c r="T6" s="35">
        <f t="shared" si="3"/>
        <v>23.48</v>
      </c>
      <c r="U6" s="35">
        <f t="shared" si="3"/>
        <v>3273</v>
      </c>
      <c r="V6" s="35">
        <f t="shared" si="3"/>
        <v>21.63</v>
      </c>
      <c r="W6" s="35">
        <f t="shared" si="3"/>
        <v>151.32</v>
      </c>
      <c r="X6" s="36">
        <f>IF(X7="",NA(),X7)</f>
        <v>107.95</v>
      </c>
      <c r="Y6" s="36">
        <f t="shared" ref="Y6:AG6" si="4">IF(Y7="",NA(),Y7)</f>
        <v>107.11</v>
      </c>
      <c r="Z6" s="36">
        <f t="shared" si="4"/>
        <v>103.45</v>
      </c>
      <c r="AA6" s="36">
        <f t="shared" si="4"/>
        <v>92.31</v>
      </c>
      <c r="AB6" s="36">
        <f t="shared" si="4"/>
        <v>94.03</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571.91999999999996</v>
      </c>
      <c r="BF6" s="36">
        <f t="shared" ref="BF6:BN6" si="7">IF(BF7="",NA(),BF7)</f>
        <v>505.25</v>
      </c>
      <c r="BG6" s="36">
        <f t="shared" si="7"/>
        <v>442.39</v>
      </c>
      <c r="BH6" s="36">
        <f t="shared" si="7"/>
        <v>391.14</v>
      </c>
      <c r="BI6" s="36">
        <f t="shared" si="7"/>
        <v>354.67</v>
      </c>
      <c r="BJ6" s="36">
        <f t="shared" si="7"/>
        <v>1125.69</v>
      </c>
      <c r="BK6" s="36">
        <f t="shared" si="7"/>
        <v>1134.67</v>
      </c>
      <c r="BL6" s="36">
        <f t="shared" si="7"/>
        <v>1144.79</v>
      </c>
      <c r="BM6" s="36">
        <f t="shared" si="7"/>
        <v>1061.58</v>
      </c>
      <c r="BN6" s="36">
        <f t="shared" si="7"/>
        <v>1007.7</v>
      </c>
      <c r="BO6" s="35" t="str">
        <f>IF(BO7="","",IF(BO7="-","【-】","【"&amp;SUBSTITUTE(TEXT(BO7,"#,##0.00"),"-","△")&amp;"】"))</f>
        <v>【1,074.14】</v>
      </c>
      <c r="BP6" s="36">
        <f>IF(BP7="",NA(),BP7)</f>
        <v>94.14</v>
      </c>
      <c r="BQ6" s="36">
        <f t="shared" ref="BQ6:BY6" si="8">IF(BQ7="",NA(),BQ7)</f>
        <v>95.06</v>
      </c>
      <c r="BR6" s="36">
        <f t="shared" si="8"/>
        <v>90.11</v>
      </c>
      <c r="BS6" s="36">
        <f t="shared" si="8"/>
        <v>84.96</v>
      </c>
      <c r="BT6" s="36">
        <f t="shared" si="8"/>
        <v>86.64</v>
      </c>
      <c r="BU6" s="36">
        <f t="shared" si="8"/>
        <v>46.48</v>
      </c>
      <c r="BV6" s="36">
        <f t="shared" si="8"/>
        <v>40.6</v>
      </c>
      <c r="BW6" s="36">
        <f t="shared" si="8"/>
        <v>56.04</v>
      </c>
      <c r="BX6" s="36">
        <f t="shared" si="8"/>
        <v>58.52</v>
      </c>
      <c r="BY6" s="36">
        <f t="shared" si="8"/>
        <v>59.22</v>
      </c>
      <c r="BZ6" s="35" t="str">
        <f>IF(BZ7="","",IF(BZ7="-","【-】","【"&amp;SUBSTITUTE(TEXT(BZ7,"#,##0.00"),"-","△")&amp;"】"))</f>
        <v>【54.36】</v>
      </c>
      <c r="CA6" s="36">
        <f>IF(CA7="",NA(),CA7)</f>
        <v>131.55000000000001</v>
      </c>
      <c r="CB6" s="36">
        <f t="shared" ref="CB6:CJ6" si="9">IF(CB7="",NA(),CB7)</f>
        <v>130.61000000000001</v>
      </c>
      <c r="CC6" s="36">
        <f t="shared" si="9"/>
        <v>139.78</v>
      </c>
      <c r="CD6" s="36">
        <f t="shared" si="9"/>
        <v>146.63</v>
      </c>
      <c r="CE6" s="36">
        <f t="shared" si="9"/>
        <v>143.91</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70.599999999999994</v>
      </c>
      <c r="CM6" s="36">
        <f t="shared" ref="CM6:CU6" si="10">IF(CM7="",NA(),CM7)</f>
        <v>84.32</v>
      </c>
      <c r="CN6" s="36">
        <f t="shared" si="10"/>
        <v>86.97</v>
      </c>
      <c r="CO6" s="36">
        <f t="shared" si="10"/>
        <v>98.28</v>
      </c>
      <c r="CP6" s="36">
        <f t="shared" si="10"/>
        <v>79.73</v>
      </c>
      <c r="CQ6" s="36">
        <f t="shared" si="10"/>
        <v>57.43</v>
      </c>
      <c r="CR6" s="36">
        <f t="shared" si="10"/>
        <v>57.29</v>
      </c>
      <c r="CS6" s="36">
        <f t="shared" si="10"/>
        <v>55.9</v>
      </c>
      <c r="CT6" s="36">
        <f t="shared" si="10"/>
        <v>57.3</v>
      </c>
      <c r="CU6" s="36">
        <f t="shared" si="10"/>
        <v>56.76</v>
      </c>
      <c r="CV6" s="35" t="str">
        <f>IF(CV7="","",IF(CV7="-","【-】","【"&amp;SUBSTITUTE(TEXT(CV7,"#,##0.00"),"-","△")&amp;"】"))</f>
        <v>【55.95】</v>
      </c>
      <c r="CW6" s="36">
        <f>IF(CW7="",NA(),CW7)</f>
        <v>75.39</v>
      </c>
      <c r="CX6" s="36">
        <f t="shared" ref="CX6:DF6" si="11">IF(CX7="",NA(),CX7)</f>
        <v>64.14</v>
      </c>
      <c r="CY6" s="36">
        <f t="shared" si="11"/>
        <v>62.22</v>
      </c>
      <c r="CZ6" s="36">
        <f t="shared" si="11"/>
        <v>54.64</v>
      </c>
      <c r="DA6" s="36">
        <f t="shared" si="11"/>
        <v>64.69</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1.29</v>
      </c>
      <c r="EE6" s="35">
        <f t="shared" ref="EE6:EM6" si="14">IF(EE7="",NA(),EE7)</f>
        <v>0</v>
      </c>
      <c r="EF6" s="35">
        <f t="shared" si="14"/>
        <v>0</v>
      </c>
      <c r="EG6" s="35">
        <f t="shared" si="14"/>
        <v>0</v>
      </c>
      <c r="EH6" s="35">
        <f t="shared" si="14"/>
        <v>0</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203050</v>
      </c>
      <c r="D7" s="38">
        <v>47</v>
      </c>
      <c r="E7" s="38">
        <v>1</v>
      </c>
      <c r="F7" s="38">
        <v>0</v>
      </c>
      <c r="G7" s="38">
        <v>0</v>
      </c>
      <c r="H7" s="38" t="s">
        <v>97</v>
      </c>
      <c r="I7" s="38" t="s">
        <v>98</v>
      </c>
      <c r="J7" s="38" t="s">
        <v>99</v>
      </c>
      <c r="K7" s="38" t="s">
        <v>100</v>
      </c>
      <c r="L7" s="38" t="s">
        <v>101</v>
      </c>
      <c r="M7" s="38" t="s">
        <v>102</v>
      </c>
      <c r="N7" s="39" t="s">
        <v>103</v>
      </c>
      <c r="O7" s="39" t="s">
        <v>104</v>
      </c>
      <c r="P7" s="39">
        <v>99.21</v>
      </c>
      <c r="Q7" s="39">
        <v>2550</v>
      </c>
      <c r="R7" s="39">
        <v>3125</v>
      </c>
      <c r="S7" s="39">
        <v>133.09</v>
      </c>
      <c r="T7" s="39">
        <v>23.48</v>
      </c>
      <c r="U7" s="39">
        <v>3273</v>
      </c>
      <c r="V7" s="39">
        <v>21.63</v>
      </c>
      <c r="W7" s="39">
        <v>151.32</v>
      </c>
      <c r="X7" s="39">
        <v>107.95</v>
      </c>
      <c r="Y7" s="39">
        <v>107.11</v>
      </c>
      <c r="Z7" s="39">
        <v>103.45</v>
      </c>
      <c r="AA7" s="39">
        <v>92.31</v>
      </c>
      <c r="AB7" s="39">
        <v>94.03</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571.91999999999996</v>
      </c>
      <c r="BF7" s="39">
        <v>505.25</v>
      </c>
      <c r="BG7" s="39">
        <v>442.39</v>
      </c>
      <c r="BH7" s="39">
        <v>391.14</v>
      </c>
      <c r="BI7" s="39">
        <v>354.67</v>
      </c>
      <c r="BJ7" s="39">
        <v>1125.69</v>
      </c>
      <c r="BK7" s="39">
        <v>1134.67</v>
      </c>
      <c r="BL7" s="39">
        <v>1144.79</v>
      </c>
      <c r="BM7" s="39">
        <v>1061.58</v>
      </c>
      <c r="BN7" s="39">
        <v>1007.7</v>
      </c>
      <c r="BO7" s="39">
        <v>1074.1400000000001</v>
      </c>
      <c r="BP7" s="39">
        <v>94.14</v>
      </c>
      <c r="BQ7" s="39">
        <v>95.06</v>
      </c>
      <c r="BR7" s="39">
        <v>90.11</v>
      </c>
      <c r="BS7" s="39">
        <v>84.96</v>
      </c>
      <c r="BT7" s="39">
        <v>86.64</v>
      </c>
      <c r="BU7" s="39">
        <v>46.48</v>
      </c>
      <c r="BV7" s="39">
        <v>40.6</v>
      </c>
      <c r="BW7" s="39">
        <v>56.04</v>
      </c>
      <c r="BX7" s="39">
        <v>58.52</v>
      </c>
      <c r="BY7" s="39">
        <v>59.22</v>
      </c>
      <c r="BZ7" s="39">
        <v>54.36</v>
      </c>
      <c r="CA7" s="39">
        <v>131.55000000000001</v>
      </c>
      <c r="CB7" s="39">
        <v>130.61000000000001</v>
      </c>
      <c r="CC7" s="39">
        <v>139.78</v>
      </c>
      <c r="CD7" s="39">
        <v>146.63</v>
      </c>
      <c r="CE7" s="39">
        <v>143.91</v>
      </c>
      <c r="CF7" s="39">
        <v>376.61</v>
      </c>
      <c r="CG7" s="39">
        <v>440.03</v>
      </c>
      <c r="CH7" s="39">
        <v>304.35000000000002</v>
      </c>
      <c r="CI7" s="39">
        <v>296.3</v>
      </c>
      <c r="CJ7" s="39">
        <v>292.89999999999998</v>
      </c>
      <c r="CK7" s="39">
        <v>296.39999999999998</v>
      </c>
      <c r="CL7" s="39">
        <v>70.599999999999994</v>
      </c>
      <c r="CM7" s="39">
        <v>84.32</v>
      </c>
      <c r="CN7" s="39">
        <v>86.97</v>
      </c>
      <c r="CO7" s="39">
        <v>98.28</v>
      </c>
      <c r="CP7" s="39">
        <v>79.73</v>
      </c>
      <c r="CQ7" s="39">
        <v>57.43</v>
      </c>
      <c r="CR7" s="39">
        <v>57.29</v>
      </c>
      <c r="CS7" s="39">
        <v>55.9</v>
      </c>
      <c r="CT7" s="39">
        <v>57.3</v>
      </c>
      <c r="CU7" s="39">
        <v>56.76</v>
      </c>
      <c r="CV7" s="39">
        <v>55.95</v>
      </c>
      <c r="CW7" s="39">
        <v>75.39</v>
      </c>
      <c r="CX7" s="39">
        <v>64.14</v>
      </c>
      <c r="CY7" s="39">
        <v>62.22</v>
      </c>
      <c r="CZ7" s="39">
        <v>54.64</v>
      </c>
      <c r="DA7" s="39">
        <v>64.69</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1.29</v>
      </c>
      <c r="EE7" s="39">
        <v>0</v>
      </c>
      <c r="EF7" s="39">
        <v>0</v>
      </c>
      <c r="EG7" s="39">
        <v>0</v>
      </c>
      <c r="EH7" s="39">
        <v>0</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2020-01-23T00:13:55Z</cp:lastPrinted>
  <dcterms:created xsi:type="dcterms:W3CDTF">2019-12-05T04:37:19Z</dcterms:created>
  <dcterms:modified xsi:type="dcterms:W3CDTF">2020-03-02T02:01:38Z</dcterms:modified>
  <cp:category/>
</cp:coreProperties>
</file>