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1　佐久地域振興局\203041 川上村\"/>
    </mc:Choice>
  </mc:AlternateContent>
  <workbookProtection workbookAlgorithmName="SHA-512" workbookHashValue="NgB9AfiltLDpMPhgwJaBVaPc0D+7qXlTJ/bjgcpZl2Kl4cPbe98jo7T05Ydm+52It0ZFZlwqwT/HVE8xINZzFg==" workbookSaltValue="U5tpwZsjtRrU+rSCnBzimw==" workbookSpinCount="100000" lockStructure="1"/>
  <bookViews>
    <workbookView xWindow="0" yWindow="0" windowWidth="24000" windowHeight="937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<sst xmlns="http://schemas.openxmlformats.org/spreadsheetml/2006/main" count="225" uniqueCount="111">
  <si>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</si>
  <si>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</si>
  <si>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</si>
  <si>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</si>
  <si>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</si>
  <si>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</si>
  <si>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</si>
  <si>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</si>
  <si>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</si>
  <si>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</si>
  <si>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</si>
  <si>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</si>
  <si>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</si>
  <si>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</si>
  <si>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</si>
  <si>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</si>
  <si>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</si>
  <si>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</si>
  <si>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</si>
  <si>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</si>
  <si>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</si>
  <si>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</si>
  <si>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</si>
  <si>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</si>
  <si>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</si>
  <si>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</si>
  <si>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</si>
  <si>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</si>
  <si>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</si>
  <si>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</si>
  <si>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</si>
  <si>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</si>
  <si>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</si>
  <si>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</si>
  <si>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</si>
  <si>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</si>
  <si>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</si>
  <si>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</si>
  <si>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</si>
  <si>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</si>
  <si>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</si>
  <si>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</si>
  <si>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</si>
  <si>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</si>
  <si>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</si>
  <si>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</si>
  <si>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</si>
  <si>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</si>
  <si>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</si>
  <si>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</si>
  <si>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</si>
  <si>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</si>
  <si>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</si>
  <si>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</si>
  <si>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</si>
  <si>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</si>
  <si>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</si>
  <si>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</si>
  <si>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</si>
  <si>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</si>
  <si>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</si>
  <si>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</si>
  <si>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</si>
  <si>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</si>
  <si>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</si>
  <si>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</si>
  <si>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</si>
  <si>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</si>
  <si>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</si>
  <si>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</si>
  <si>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</si>
  <si>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</si>
  <si>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</si>
  <si>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</si>
  <si>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</si>
  <si>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</si>
  <si>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</si>
  <si>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</si>
  <si>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</si>
  <si>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</si>
  <si>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</si>
  <si>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</si>
  <si>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</si>
  <si>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</si>
  <si>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</si>
  <si>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</si>
  <si>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</si>
  <si>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</si>
  <si>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</si>
  <si>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</si>
  <si>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</si>
  <si>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</si>
  <si>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</si>
  <si>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</si>
  <si>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</si>
  <si>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川上村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</si>
  <si>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</si>
  <si>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</si>
  <si>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</si>
  <si>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</si>
  <si>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</si>
  <si>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</si>
  <si>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</si>
  <si>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</si>
  <si>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</si>
  <si>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</si>
  <si>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</si>
  <si>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</si>
  <si>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一般会計繰入金が総収入の39.5%を占めており、料金収入では施設管理費も賄えない状況である。また、平成26年度から28年度に浄水場の建設、遠隔監視システムの整備により起債した地方債の償還が始まり、今後も繰入金収入に頼った経営が続く。現在の水道使用料の約3倍に値上げしないと使用料収入で事業が運営出来ない状況にある。
地方債の償還により、収益的収支比率及び料金回収率がH29から下がっている。
施設利用率や有収率は類似団体を上回っているが、農業技能実習生が影響している。約1,000人の農業技能実習生が4月から7ヶ月間入村するため季節人口の差が大きい状況にあり、人口減少の時代であるが、現在の施設は維持する必要がある。</t>
    <phoneticPr fontId="4"/>
  </si>
  <si>
    <t xml:space="preserve">現在、村内各地で管路の老朽化による漏水がみられる。しかし、漏水箇所が確定できないため工事にいたっていない。
将来的に長期にわたり大規模な布設替えを予定しているため、しばらくは小規模な修繕での維持管理につとめる。
</t>
    <rPh sb="0" eb="2">
      <t>ゲンザイ</t>
    </rPh>
    <rPh sb="3" eb="5">
      <t>ソンナイ</t>
    </rPh>
    <rPh sb="5" eb="7">
      <t>カクチ</t>
    </rPh>
    <rPh sb="11" eb="14">
      <t>ロウキュウカ</t>
    </rPh>
    <rPh sb="17" eb="19">
      <t>ロウスイ</t>
    </rPh>
    <rPh sb="29" eb="31">
      <t>ロウスイ</t>
    </rPh>
    <rPh sb="31" eb="33">
      <t>カショ</t>
    </rPh>
    <rPh sb="34" eb="36">
      <t>カクテイ</t>
    </rPh>
    <rPh sb="42" eb="44">
      <t>コウジ</t>
    </rPh>
    <rPh sb="54" eb="57">
      <t>ショウライテキ</t>
    </rPh>
    <rPh sb="58" eb="60">
      <t>チョウキ</t>
    </rPh>
    <rPh sb="64" eb="67">
      <t>ダイキボ</t>
    </rPh>
    <rPh sb="68" eb="71">
      <t>フセツガ</t>
    </rPh>
    <rPh sb="73" eb="75">
      <t>ヨテイ</t>
    </rPh>
    <rPh sb="87" eb="90">
      <t>ショウキボ</t>
    </rPh>
    <rPh sb="91" eb="93">
      <t>シュウゼン</t>
    </rPh>
    <rPh sb="95" eb="97">
      <t>イジ</t>
    </rPh>
    <rPh sb="97" eb="99">
      <t>カンリ</t>
    </rPh>
    <phoneticPr fontId="4"/>
  </si>
  <si>
    <t>平成30年度にアセットマネジメント計画を策定した。長期にあたり管路の更新を行い、費用の年度差が大きくならないように標準化する計画である。更新計画には料金の値上げも含まれており、現在その検討を行っている。
令和元年度に台風19号で本管が傾斜地で破損するなどの被害があり、更新にあたっては災害を考慮した配管を検討したい。
今後ポンプ更新時及び施設改修時に省エネルギー型ポンプの導入や発電設備等の導入を検討し、維持管理費の削減に努めていく。</t>
    <rPh sb="0" eb="2">
      <t>ヘイセイ</t>
    </rPh>
    <rPh sb="4" eb="6">
      <t>ネンド</t>
    </rPh>
    <rPh sb="17" eb="19">
      <t>ケイカク</t>
    </rPh>
    <rPh sb="20" eb="22">
      <t>サクテイ</t>
    </rPh>
    <rPh sb="25" eb="27">
      <t>チョウキ</t>
    </rPh>
    <rPh sb="37" eb="38">
      <t>オコナ</t>
    </rPh>
    <rPh sb="62" eb="64">
      <t>ケイカク</t>
    </rPh>
    <rPh sb="81" eb="82">
      <t>フク</t>
    </rPh>
    <rPh sb="92" eb="94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</si>
</sst>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9-47E4-80DA-F52E1B918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0.65</c:v>
                </c:pt>
                <c:pt idx="2">
                  <c:v>0.53</c:v>
                </c:pt>
                <c:pt idx="3">
                  <c:v>0.72</c:v>
                </c:pt>
                <c:pt idx="4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9-47E4-80DA-F52E1B918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64.77</c:v>
                </c:pt>
                <c:pt idx="1">
                  <c:v>64.69</c:v>
                </c:pt>
                <c:pt idx="2">
                  <c:v>64.86</c:v>
                </c:pt>
                <c:pt idx="3">
                  <c:v>66.89</c:v>
                </c:pt>
                <c:pt idx="4">
                  <c:v>71.17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9-43D6-A50F-9FD64B58D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57.43</c:v>
                </c:pt>
                <c:pt idx="1">
                  <c:v>57.29</c:v>
                </c:pt>
                <c:pt idx="2">
                  <c:v>55.9</c:v>
                </c:pt>
                <c:pt idx="3">
                  <c:v>57.3</c:v>
                </c:pt>
                <c:pt idx="4">
                  <c:v>56.76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9-43D6-A50F-9FD64B58D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78.45</c:v>
                </c:pt>
                <c:pt idx="1">
                  <c:v>78.489999999999995</c:v>
                </c:pt>
                <c:pt idx="2">
                  <c:v>78.5</c:v>
                </c:pt>
                <c:pt idx="3">
                  <c:v>77.89</c:v>
                </c:pt>
                <c:pt idx="4">
                  <c:v>74.89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4-47C1-B2B1-F7F3E9D7B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73.83</c:v>
                </c:pt>
                <c:pt idx="1">
                  <c:v>73.69</c:v>
                </c:pt>
                <c:pt idx="2">
                  <c:v>73.28</c:v>
                </c:pt>
                <c:pt idx="3">
                  <c:v>72.42</c:v>
                </c:pt>
                <c:pt idx="4">
                  <c:v>73.069999999999993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54-47C1-B2B1-F7F3E9D7B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59.1</c:v>
                </c:pt>
                <c:pt idx="1">
                  <c:v>74.33</c:v>
                </c:pt>
                <c:pt idx="2">
                  <c:v>77.88</c:v>
                </c:pt>
                <c:pt idx="3">
                  <c:v>71.25</c:v>
                </c:pt>
                <c:pt idx="4">
                  <c:v>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0-47BD-80AF-9DDB08977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75.87</c:v>
                </c:pt>
                <c:pt idx="1">
                  <c:v>76.27</c:v>
                </c:pt>
                <c:pt idx="2">
                  <c:v>77.56</c:v>
                </c:pt>
                <c:pt idx="3">
                  <c:v>78.510000000000005</c:v>
                </c:pt>
                <c:pt idx="4">
                  <c:v>77.91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E0-47BD-80AF-9DDB08977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9-4521-A282-0ADE7D8F2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9-4521-A282-0ADE7D8F2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7-47AF-B2C7-48E3BE84D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87-47AF-B2C7-48E3BE84D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9-46A8-AB08-5510F5D1D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9-46A8-AB08-5510F5D1D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1-4659-A4D7-C39EEC809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A1-4659-A4D7-C39EEC809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790.63</c:v>
                </c:pt>
                <c:pt idx="1">
                  <c:v>1025.27</c:v>
                </c:pt>
                <c:pt idx="2">
                  <c:v>1066.78</c:v>
                </c:pt>
                <c:pt idx="3">
                  <c:v>963.94</c:v>
                </c:pt>
                <c:pt idx="4">
                  <c:v>874.22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A-4328-A3E9-96E0E7AC4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1125.69</c:v>
                </c:pt>
                <c:pt idx="1">
                  <c:v>1134.67</c:v>
                </c:pt>
                <c:pt idx="2">
                  <c:v>1144.79</c:v>
                </c:pt>
                <c:pt idx="3">
                  <c:v>1061.58</c:v>
                </c:pt>
                <c:pt idx="4">
                  <c:v>1007.7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6A-4328-A3E9-96E0E7AC4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58.86</c:v>
                </c:pt>
                <c:pt idx="1">
                  <c:v>68.239999999999995</c:v>
                </c:pt>
                <c:pt idx="2">
                  <c:v>67.39</c:v>
                </c:pt>
                <c:pt idx="3">
                  <c:v>64.650000000000006</c:v>
                </c:pt>
                <c:pt idx="4">
                  <c:v>58.32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C-4345-8657-86A78AFFC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46.48</c:v>
                </c:pt>
                <c:pt idx="1">
                  <c:v>40.6</c:v>
                </c:pt>
                <c:pt idx="2">
                  <c:v>56.04</c:v>
                </c:pt>
                <c:pt idx="3">
                  <c:v>58.52</c:v>
                </c:pt>
                <c:pt idx="4">
                  <c:v>59.22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C-4345-8657-86A78AFFC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238.19</c:v>
                </c:pt>
                <c:pt idx="1">
                  <c:v>205.45</c:v>
                </c:pt>
                <c:pt idx="2">
                  <c:v>207.73</c:v>
                </c:pt>
                <c:pt idx="3">
                  <c:v>214.84</c:v>
                </c:pt>
                <c:pt idx="4">
                  <c:v>235.77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8-4663-BA70-068EE2F08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376.61</c:v>
                </c:pt>
                <c:pt idx="1">
                  <c:v>440.03</c:v>
                </c:pt>
                <c:pt idx="2">
                  <c:v>304.35000000000002</c:v>
                </c:pt>
                <c:pt idx="3">
                  <c:v>296.3</c:v>
                </c:pt>
                <c:pt idx="4">
                  <c:v>292.89999999999998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A8-4663-BA70-068EE2F08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5" zoomScaleNormal="5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長野県　川上村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D3</v>
      </c>
      <c r="X8" s="49"/>
      <c r="Y8" s="49"/>
      <c r="Z8" s="49"/>
      <c r="AA8" s="49"/>
      <c r="AB8" s="49"/>
      <c r="AC8" s="49"/>
      <c r="AD8" s="49" t="str">
        <f>データ!$M$6</f>
        <v>非設置</v>
      </c>
      <c r="AE8" s="49"/>
      <c r="AF8" s="49"/>
      <c r="AG8" s="49"/>
      <c r="AH8" s="49"/>
      <c r="AI8" s="49"/>
      <c r="AJ8" s="49"/>
      <c r="AK8" s="2"/>
      <c r="AL8" s="50">
        <f>データ!$R$6</f>
        <v>3952</v>
      </c>
      <c r="AM8" s="50"/>
      <c r="AN8" s="50"/>
      <c r="AO8" s="50"/>
      <c r="AP8" s="50"/>
      <c r="AQ8" s="50"/>
      <c r="AR8" s="50"/>
      <c r="AS8" s="50"/>
      <c r="AT8" s="46">
        <f>データ!$S$6</f>
        <v>209.61</v>
      </c>
      <c r="AU8" s="46"/>
      <c r="AV8" s="46"/>
      <c r="AW8" s="46"/>
      <c r="AX8" s="46"/>
      <c r="AY8" s="46"/>
      <c r="AZ8" s="46"/>
      <c r="BA8" s="46"/>
      <c r="BB8" s="46">
        <f>データ!$T$6</f>
        <v>18.850000000000001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3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3"/>
      <c r="BK9" s="3"/>
      <c r="BL9" s="51" t="s">
        <v>19</v>
      </c>
      <c r="BM9" s="5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98.85</v>
      </c>
      <c r="Q10" s="46"/>
      <c r="R10" s="46"/>
      <c r="S10" s="46"/>
      <c r="T10" s="46"/>
      <c r="U10" s="46"/>
      <c r="V10" s="46"/>
      <c r="W10" s="50">
        <f>データ!$Q$6</f>
        <v>1400</v>
      </c>
      <c r="X10" s="50"/>
      <c r="Y10" s="50"/>
      <c r="Z10" s="50"/>
      <c r="AA10" s="50"/>
      <c r="AB10" s="50"/>
      <c r="AC10" s="50"/>
      <c r="AD10" s="2"/>
      <c r="AE10" s="2"/>
      <c r="AF10" s="2"/>
      <c r="AG10" s="2"/>
      <c r="AH10" s="2"/>
      <c r="AI10" s="2"/>
      <c r="AJ10" s="2"/>
      <c r="AK10" s="2"/>
      <c r="AL10" s="50">
        <f>データ!$U$6</f>
        <v>3963</v>
      </c>
      <c r="AM10" s="50"/>
      <c r="AN10" s="50"/>
      <c r="AO10" s="50"/>
      <c r="AP10" s="50"/>
      <c r="AQ10" s="50"/>
      <c r="AR10" s="50"/>
      <c r="AS10" s="50"/>
      <c r="AT10" s="46">
        <f>データ!$V$6</f>
        <v>9.8000000000000007</v>
      </c>
      <c r="AU10" s="46"/>
      <c r="AV10" s="46"/>
      <c r="AW10" s="46"/>
      <c r="AX10" s="46"/>
      <c r="AY10" s="46"/>
      <c r="AZ10" s="46"/>
      <c r="BA10" s="46"/>
      <c r="BB10" s="46">
        <f>データ!$W$6</f>
        <v>404.39</v>
      </c>
      <c r="BC10" s="46"/>
      <c r="BD10" s="46"/>
      <c r="BE10" s="46"/>
      <c r="BF10" s="46"/>
      <c r="BG10" s="46"/>
      <c r="BH10" s="46"/>
      <c r="BI10" s="46"/>
      <c r="BJ10" s="2"/>
      <c r="BK10" s="2"/>
      <c r="BL10" s="53" t="s">
        <v>21</v>
      </c>
      <c r="BM10" s="54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55" t="s">
        <v>25</v>
      </c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58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60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5" t="s">
        <v>108</v>
      </c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7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5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7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5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7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5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7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5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7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5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7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5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7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5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7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5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7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5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7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5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7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5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7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5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7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5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7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5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7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5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7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5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7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5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7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5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7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5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7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5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7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5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7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5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7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5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7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5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7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5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7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5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7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5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7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8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8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5" t="s">
        <v>26</v>
      </c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7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8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60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1" t="s">
        <v>109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5" t="s">
        <v>28</v>
      </c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7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8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60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1" t="s">
        <v>110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41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41</v>
      </c>
      <c r="N85" s="27" t="s">
        <v>41</v>
      </c>
      <c r="O85" s="27" t="str">
        <f>データ!EN6</f>
        <v>【0.54】</v>
      </c>
    </row>
  </sheetData>
  <sheetProtection algorithmName="SHA-512" hashValue="JA1ar0Sz+J9tNMgAxYgBtgWR6Guzgfde1ELXr0ibhnL+obAGuEugYyz6gcWp6gCEcv2Ou2ExCTTy/6QF6O5VFw==" saltValue="a2zNwiwT3JwbplO06HKrB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43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44</v>
      </c>
      <c r="B3" s="30" t="s">
        <v>45</v>
      </c>
      <c r="C3" s="30" t="s">
        <v>46</v>
      </c>
      <c r="D3" s="30" t="s">
        <v>47</v>
      </c>
      <c r="E3" s="30" t="s">
        <v>48</v>
      </c>
      <c r="F3" s="30" t="s">
        <v>49</v>
      </c>
      <c r="G3" s="30" t="s">
        <v>50</v>
      </c>
      <c r="H3" s="82" t="s">
        <v>51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4"/>
      <c r="X3" s="88" t="s">
        <v>52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 t="s">
        <v>53</v>
      </c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</row>
    <row r="4" spans="1:144" x14ac:dyDescent="0.15">
      <c r="A4" s="29" t="s">
        <v>54</v>
      </c>
      <c r="B4" s="31"/>
      <c r="C4" s="31"/>
      <c r="D4" s="31"/>
      <c r="E4" s="31"/>
      <c r="F4" s="31"/>
      <c r="G4" s="31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  <c r="X4" s="81" t="s">
        <v>55</v>
      </c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 t="s">
        <v>56</v>
      </c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 t="s">
        <v>57</v>
      </c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 t="s">
        <v>58</v>
      </c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 t="s">
        <v>59</v>
      </c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 t="s">
        <v>60</v>
      </c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 t="s">
        <v>61</v>
      </c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 t="s">
        <v>62</v>
      </c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 t="s">
        <v>63</v>
      </c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 t="s">
        <v>64</v>
      </c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 t="s">
        <v>65</v>
      </c>
      <c r="EE4" s="81"/>
      <c r="EF4" s="81"/>
      <c r="EG4" s="81"/>
      <c r="EH4" s="81"/>
      <c r="EI4" s="81"/>
      <c r="EJ4" s="81"/>
      <c r="EK4" s="81"/>
      <c r="EL4" s="81"/>
      <c r="EM4" s="81"/>
      <c r="EN4" s="81"/>
    </row>
    <row r="5" spans="1:144" x14ac:dyDescent="0.15">
      <c r="A5" s="29" t="s">
        <v>66</v>
      </c>
      <c r="B5" s="32"/>
      <c r="C5" s="32"/>
      <c r="D5" s="32"/>
      <c r="E5" s="32"/>
      <c r="F5" s="32"/>
      <c r="G5" s="32"/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71</v>
      </c>
      <c r="M5" s="33" t="s">
        <v>72</v>
      </c>
      <c r="N5" s="33" t="s">
        <v>73</v>
      </c>
      <c r="O5" s="33" t="s">
        <v>74</v>
      </c>
      <c r="P5" s="33" t="s">
        <v>75</v>
      </c>
      <c r="Q5" s="33" t="s">
        <v>76</v>
      </c>
      <c r="R5" s="33" t="s">
        <v>77</v>
      </c>
      <c r="S5" s="33" t="s">
        <v>78</v>
      </c>
      <c r="T5" s="33" t="s">
        <v>79</v>
      </c>
      <c r="U5" s="33" t="s">
        <v>80</v>
      </c>
      <c r="V5" s="33" t="s">
        <v>81</v>
      </c>
      <c r="W5" s="33" t="s">
        <v>82</v>
      </c>
      <c r="X5" s="33" t="s">
        <v>83</v>
      </c>
      <c r="Y5" s="33" t="s">
        <v>84</v>
      </c>
      <c r="Z5" s="33" t="s">
        <v>85</v>
      </c>
      <c r="AA5" s="33" t="s">
        <v>86</v>
      </c>
      <c r="AB5" s="33" t="s">
        <v>87</v>
      </c>
      <c r="AC5" s="33" t="s">
        <v>88</v>
      </c>
      <c r="AD5" s="33" t="s">
        <v>89</v>
      </c>
      <c r="AE5" s="33" t="s">
        <v>90</v>
      </c>
      <c r="AF5" s="33" t="s">
        <v>91</v>
      </c>
      <c r="AG5" s="33" t="s">
        <v>92</v>
      </c>
      <c r="AH5" s="33" t="s">
        <v>29</v>
      </c>
      <c r="AI5" s="33" t="s">
        <v>83</v>
      </c>
      <c r="AJ5" s="33" t="s">
        <v>84</v>
      </c>
      <c r="AK5" s="33" t="s">
        <v>85</v>
      </c>
      <c r="AL5" s="33" t="s">
        <v>86</v>
      </c>
      <c r="AM5" s="33" t="s">
        <v>87</v>
      </c>
      <c r="AN5" s="33" t="s">
        <v>88</v>
      </c>
      <c r="AO5" s="33" t="s">
        <v>89</v>
      </c>
      <c r="AP5" s="33" t="s">
        <v>90</v>
      </c>
      <c r="AQ5" s="33" t="s">
        <v>91</v>
      </c>
      <c r="AR5" s="33" t="s">
        <v>92</v>
      </c>
      <c r="AS5" s="33" t="s">
        <v>93</v>
      </c>
      <c r="AT5" s="33" t="s">
        <v>83</v>
      </c>
      <c r="AU5" s="33" t="s">
        <v>84</v>
      </c>
      <c r="AV5" s="33" t="s">
        <v>85</v>
      </c>
      <c r="AW5" s="33" t="s">
        <v>86</v>
      </c>
      <c r="AX5" s="33" t="s">
        <v>87</v>
      </c>
      <c r="AY5" s="33" t="s">
        <v>88</v>
      </c>
      <c r="AZ5" s="33" t="s">
        <v>89</v>
      </c>
      <c r="BA5" s="33" t="s">
        <v>90</v>
      </c>
      <c r="BB5" s="33" t="s">
        <v>91</v>
      </c>
      <c r="BC5" s="33" t="s">
        <v>92</v>
      </c>
      <c r="BD5" s="33" t="s">
        <v>93</v>
      </c>
      <c r="BE5" s="33" t="s">
        <v>83</v>
      </c>
      <c r="BF5" s="33" t="s">
        <v>84</v>
      </c>
      <c r="BG5" s="33" t="s">
        <v>85</v>
      </c>
      <c r="BH5" s="33" t="s">
        <v>86</v>
      </c>
      <c r="BI5" s="33" t="s">
        <v>87</v>
      </c>
      <c r="BJ5" s="33" t="s">
        <v>88</v>
      </c>
      <c r="BK5" s="33" t="s">
        <v>89</v>
      </c>
      <c r="BL5" s="33" t="s">
        <v>90</v>
      </c>
      <c r="BM5" s="33" t="s">
        <v>91</v>
      </c>
      <c r="BN5" s="33" t="s">
        <v>92</v>
      </c>
      <c r="BO5" s="33" t="s">
        <v>93</v>
      </c>
      <c r="BP5" s="33" t="s">
        <v>83</v>
      </c>
      <c r="BQ5" s="33" t="s">
        <v>84</v>
      </c>
      <c r="BR5" s="33" t="s">
        <v>85</v>
      </c>
      <c r="BS5" s="33" t="s">
        <v>86</v>
      </c>
      <c r="BT5" s="33" t="s">
        <v>87</v>
      </c>
      <c r="BU5" s="33" t="s">
        <v>88</v>
      </c>
      <c r="BV5" s="33" t="s">
        <v>89</v>
      </c>
      <c r="BW5" s="33" t="s">
        <v>90</v>
      </c>
      <c r="BX5" s="33" t="s">
        <v>91</v>
      </c>
      <c r="BY5" s="33" t="s">
        <v>92</v>
      </c>
      <c r="BZ5" s="33" t="s">
        <v>93</v>
      </c>
      <c r="CA5" s="33" t="s">
        <v>83</v>
      </c>
      <c r="CB5" s="33" t="s">
        <v>84</v>
      </c>
      <c r="CC5" s="33" t="s">
        <v>85</v>
      </c>
      <c r="CD5" s="33" t="s">
        <v>86</v>
      </c>
      <c r="CE5" s="33" t="s">
        <v>87</v>
      </c>
      <c r="CF5" s="33" t="s">
        <v>88</v>
      </c>
      <c r="CG5" s="33" t="s">
        <v>89</v>
      </c>
      <c r="CH5" s="33" t="s">
        <v>90</v>
      </c>
      <c r="CI5" s="33" t="s">
        <v>91</v>
      </c>
      <c r="CJ5" s="33" t="s">
        <v>92</v>
      </c>
      <c r="CK5" s="33" t="s">
        <v>93</v>
      </c>
      <c r="CL5" s="33" t="s">
        <v>83</v>
      </c>
      <c r="CM5" s="33" t="s">
        <v>84</v>
      </c>
      <c r="CN5" s="33" t="s">
        <v>85</v>
      </c>
      <c r="CO5" s="33" t="s">
        <v>86</v>
      </c>
      <c r="CP5" s="33" t="s">
        <v>87</v>
      </c>
      <c r="CQ5" s="33" t="s">
        <v>88</v>
      </c>
      <c r="CR5" s="33" t="s">
        <v>89</v>
      </c>
      <c r="CS5" s="33" t="s">
        <v>90</v>
      </c>
      <c r="CT5" s="33" t="s">
        <v>91</v>
      </c>
      <c r="CU5" s="33" t="s">
        <v>92</v>
      </c>
      <c r="CV5" s="33" t="s">
        <v>93</v>
      </c>
      <c r="CW5" s="33" t="s">
        <v>83</v>
      </c>
      <c r="CX5" s="33" t="s">
        <v>84</v>
      </c>
      <c r="CY5" s="33" t="s">
        <v>85</v>
      </c>
      <c r="CZ5" s="33" t="s">
        <v>86</v>
      </c>
      <c r="DA5" s="33" t="s">
        <v>87</v>
      </c>
      <c r="DB5" s="33" t="s">
        <v>88</v>
      </c>
      <c r="DC5" s="33" t="s">
        <v>89</v>
      </c>
      <c r="DD5" s="33" t="s">
        <v>90</v>
      </c>
      <c r="DE5" s="33" t="s">
        <v>91</v>
      </c>
      <c r="DF5" s="33" t="s">
        <v>92</v>
      </c>
      <c r="DG5" s="33" t="s">
        <v>93</v>
      </c>
      <c r="DH5" s="33" t="s">
        <v>83</v>
      </c>
      <c r="DI5" s="33" t="s">
        <v>84</v>
      </c>
      <c r="DJ5" s="33" t="s">
        <v>85</v>
      </c>
      <c r="DK5" s="33" t="s">
        <v>86</v>
      </c>
      <c r="DL5" s="33" t="s">
        <v>87</v>
      </c>
      <c r="DM5" s="33" t="s">
        <v>88</v>
      </c>
      <c r="DN5" s="33" t="s">
        <v>89</v>
      </c>
      <c r="DO5" s="33" t="s">
        <v>90</v>
      </c>
      <c r="DP5" s="33" t="s">
        <v>91</v>
      </c>
      <c r="DQ5" s="33" t="s">
        <v>92</v>
      </c>
      <c r="DR5" s="33" t="s">
        <v>93</v>
      </c>
      <c r="DS5" s="33" t="s">
        <v>83</v>
      </c>
      <c r="DT5" s="33" t="s">
        <v>84</v>
      </c>
      <c r="DU5" s="33" t="s">
        <v>85</v>
      </c>
      <c r="DV5" s="33" t="s">
        <v>86</v>
      </c>
      <c r="DW5" s="33" t="s">
        <v>87</v>
      </c>
      <c r="DX5" s="33" t="s">
        <v>88</v>
      </c>
      <c r="DY5" s="33" t="s">
        <v>89</v>
      </c>
      <c r="DZ5" s="33" t="s">
        <v>90</v>
      </c>
      <c r="EA5" s="33" t="s">
        <v>91</v>
      </c>
      <c r="EB5" s="33" t="s">
        <v>92</v>
      </c>
      <c r="EC5" s="33" t="s">
        <v>93</v>
      </c>
      <c r="ED5" s="33" t="s">
        <v>83</v>
      </c>
      <c r="EE5" s="33" t="s">
        <v>84</v>
      </c>
      <c r="EF5" s="33" t="s">
        <v>85</v>
      </c>
      <c r="EG5" s="33" t="s">
        <v>86</v>
      </c>
      <c r="EH5" s="33" t="s">
        <v>87</v>
      </c>
      <c r="EI5" s="33" t="s">
        <v>88</v>
      </c>
      <c r="EJ5" s="33" t="s">
        <v>89</v>
      </c>
      <c r="EK5" s="33" t="s">
        <v>90</v>
      </c>
      <c r="EL5" s="33" t="s">
        <v>91</v>
      </c>
      <c r="EM5" s="33" t="s">
        <v>92</v>
      </c>
      <c r="EN5" s="33" t="s">
        <v>93</v>
      </c>
    </row>
    <row r="6" spans="1:144" s="37" customFormat="1" x14ac:dyDescent="0.15">
      <c r="A6" s="29" t="s">
        <v>94</v>
      </c>
      <c r="B6" s="34">
        <f>B7</f>
        <v>2018</v>
      </c>
      <c r="C6" s="34">
        <f t="shared" ref="C6:W6" si="3">C7</f>
        <v>203041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長野県　川上村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98.85</v>
      </c>
      <c r="Q6" s="35">
        <f t="shared" si="3"/>
        <v>1400</v>
      </c>
      <c r="R6" s="35">
        <f t="shared" si="3"/>
        <v>3952</v>
      </c>
      <c r="S6" s="35">
        <f t="shared" si="3"/>
        <v>209.61</v>
      </c>
      <c r="T6" s="35">
        <f t="shared" si="3"/>
        <v>18.850000000000001</v>
      </c>
      <c r="U6" s="35">
        <f t="shared" si="3"/>
        <v>3963</v>
      </c>
      <c r="V6" s="35">
        <f t="shared" si="3"/>
        <v>9.8000000000000007</v>
      </c>
      <c r="W6" s="35">
        <f t="shared" si="3"/>
        <v>404.39</v>
      </c>
      <c r="X6" s="36">
        <f>IF(X7="",NA(),X7)</f>
        <v>59.1</v>
      </c>
      <c r="Y6" s="36">
        <f t="shared" ref="Y6:AG6" si="4">IF(Y7="",NA(),Y7)</f>
        <v>74.33</v>
      </c>
      <c r="Z6" s="36">
        <f t="shared" si="4"/>
        <v>77.88</v>
      </c>
      <c r="AA6" s="36">
        <f t="shared" si="4"/>
        <v>71.25</v>
      </c>
      <c r="AB6" s="36">
        <f t="shared" si="4"/>
        <v>61.9</v>
      </c>
      <c r="AC6" s="36">
        <f t="shared" si="4"/>
        <v>75.87</v>
      </c>
      <c r="AD6" s="36">
        <f t="shared" si="4"/>
        <v>76.27</v>
      </c>
      <c r="AE6" s="36">
        <f t="shared" si="4"/>
        <v>77.56</v>
      </c>
      <c r="AF6" s="36">
        <f t="shared" si="4"/>
        <v>78.510000000000005</v>
      </c>
      <c r="AG6" s="36">
        <f t="shared" si="4"/>
        <v>77.91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790.63</v>
      </c>
      <c r="BF6" s="36">
        <f t="shared" ref="BF6:BN6" si="7">IF(BF7="",NA(),BF7)</f>
        <v>1025.27</v>
      </c>
      <c r="BG6" s="36">
        <f t="shared" si="7"/>
        <v>1066.78</v>
      </c>
      <c r="BH6" s="36">
        <f t="shared" si="7"/>
        <v>963.94</v>
      </c>
      <c r="BI6" s="36">
        <f t="shared" si="7"/>
        <v>874.22</v>
      </c>
      <c r="BJ6" s="36">
        <f t="shared" si="7"/>
        <v>1125.69</v>
      </c>
      <c r="BK6" s="36">
        <f t="shared" si="7"/>
        <v>1134.67</v>
      </c>
      <c r="BL6" s="36">
        <f t="shared" si="7"/>
        <v>1144.79</v>
      </c>
      <c r="BM6" s="36">
        <f t="shared" si="7"/>
        <v>1061.58</v>
      </c>
      <c r="BN6" s="36">
        <f t="shared" si="7"/>
        <v>1007.7</v>
      </c>
      <c r="BO6" s="35" t="str">
        <f>IF(BO7="","",IF(BO7="-","【-】","【"&amp;SUBSTITUTE(TEXT(BO7,"#,##0.00"),"-","△")&amp;"】"))</f>
        <v>【1,074.14】</v>
      </c>
      <c r="BP6" s="36">
        <f>IF(BP7="",NA(),BP7)</f>
        <v>58.86</v>
      </c>
      <c r="BQ6" s="36">
        <f t="shared" ref="BQ6:BY6" si="8">IF(BQ7="",NA(),BQ7)</f>
        <v>68.239999999999995</v>
      </c>
      <c r="BR6" s="36">
        <f t="shared" si="8"/>
        <v>67.39</v>
      </c>
      <c r="BS6" s="36">
        <f t="shared" si="8"/>
        <v>64.650000000000006</v>
      </c>
      <c r="BT6" s="36">
        <f t="shared" si="8"/>
        <v>58.32</v>
      </c>
      <c r="BU6" s="36">
        <f t="shared" si="8"/>
        <v>46.48</v>
      </c>
      <c r="BV6" s="36">
        <f t="shared" si="8"/>
        <v>40.6</v>
      </c>
      <c r="BW6" s="36">
        <f t="shared" si="8"/>
        <v>56.04</v>
      </c>
      <c r="BX6" s="36">
        <f t="shared" si="8"/>
        <v>58.52</v>
      </c>
      <c r="BY6" s="36">
        <f t="shared" si="8"/>
        <v>59.22</v>
      </c>
      <c r="BZ6" s="35" t="str">
        <f>IF(BZ7="","",IF(BZ7="-","【-】","【"&amp;SUBSTITUTE(TEXT(BZ7,"#,##0.00"),"-","△")&amp;"】"))</f>
        <v>【54.36】</v>
      </c>
      <c r="CA6" s="36">
        <f>IF(CA7="",NA(),CA7)</f>
        <v>238.19</v>
      </c>
      <c r="CB6" s="36">
        <f t="shared" ref="CB6:CJ6" si="9">IF(CB7="",NA(),CB7)</f>
        <v>205.45</v>
      </c>
      <c r="CC6" s="36">
        <f t="shared" si="9"/>
        <v>207.73</v>
      </c>
      <c r="CD6" s="36">
        <f t="shared" si="9"/>
        <v>214.84</v>
      </c>
      <c r="CE6" s="36">
        <f t="shared" si="9"/>
        <v>235.77</v>
      </c>
      <c r="CF6" s="36">
        <f t="shared" si="9"/>
        <v>376.61</v>
      </c>
      <c r="CG6" s="36">
        <f t="shared" si="9"/>
        <v>440.03</v>
      </c>
      <c r="CH6" s="36">
        <f t="shared" si="9"/>
        <v>304.35000000000002</v>
      </c>
      <c r="CI6" s="36">
        <f t="shared" si="9"/>
        <v>296.3</v>
      </c>
      <c r="CJ6" s="36">
        <f t="shared" si="9"/>
        <v>292.89999999999998</v>
      </c>
      <c r="CK6" s="35" t="str">
        <f>IF(CK7="","",IF(CK7="-","【-】","【"&amp;SUBSTITUTE(TEXT(CK7,"#,##0.00"),"-","△")&amp;"】"))</f>
        <v>【296.40】</v>
      </c>
      <c r="CL6" s="36">
        <f>IF(CL7="",NA(),CL7)</f>
        <v>64.77</v>
      </c>
      <c r="CM6" s="36">
        <f t="shared" ref="CM6:CU6" si="10">IF(CM7="",NA(),CM7)</f>
        <v>64.69</v>
      </c>
      <c r="CN6" s="36">
        <f t="shared" si="10"/>
        <v>64.86</v>
      </c>
      <c r="CO6" s="36">
        <f t="shared" si="10"/>
        <v>66.89</v>
      </c>
      <c r="CP6" s="36">
        <f t="shared" si="10"/>
        <v>71.17</v>
      </c>
      <c r="CQ6" s="36">
        <f t="shared" si="10"/>
        <v>57.43</v>
      </c>
      <c r="CR6" s="36">
        <f t="shared" si="10"/>
        <v>57.29</v>
      </c>
      <c r="CS6" s="36">
        <f t="shared" si="10"/>
        <v>55.9</v>
      </c>
      <c r="CT6" s="36">
        <f t="shared" si="10"/>
        <v>57.3</v>
      </c>
      <c r="CU6" s="36">
        <f t="shared" si="10"/>
        <v>56.76</v>
      </c>
      <c r="CV6" s="35" t="str">
        <f>IF(CV7="","",IF(CV7="-","【-】","【"&amp;SUBSTITUTE(TEXT(CV7,"#,##0.00"),"-","△")&amp;"】"))</f>
        <v>【55.95】</v>
      </c>
      <c r="CW6" s="36">
        <f>IF(CW7="",NA(),CW7)</f>
        <v>78.45</v>
      </c>
      <c r="CX6" s="36">
        <f t="shared" ref="CX6:DF6" si="11">IF(CX7="",NA(),CX7)</f>
        <v>78.489999999999995</v>
      </c>
      <c r="CY6" s="36">
        <f t="shared" si="11"/>
        <v>78.5</v>
      </c>
      <c r="CZ6" s="36">
        <f t="shared" si="11"/>
        <v>77.89</v>
      </c>
      <c r="DA6" s="36">
        <f t="shared" si="11"/>
        <v>74.89</v>
      </c>
      <c r="DB6" s="36">
        <f t="shared" si="11"/>
        <v>73.83</v>
      </c>
      <c r="DC6" s="36">
        <f t="shared" si="11"/>
        <v>73.69</v>
      </c>
      <c r="DD6" s="36">
        <f t="shared" si="11"/>
        <v>73.28</v>
      </c>
      <c r="DE6" s="36">
        <f t="shared" si="11"/>
        <v>72.42</v>
      </c>
      <c r="DF6" s="36">
        <f t="shared" si="11"/>
        <v>73.069999999999993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6">
        <f t="shared" si="14"/>
        <v>0.13</v>
      </c>
      <c r="EH6" s="35">
        <f t="shared" si="14"/>
        <v>0</v>
      </c>
      <c r="EI6" s="36">
        <f t="shared" si="14"/>
        <v>0.69</v>
      </c>
      <c r="EJ6" s="36">
        <f t="shared" si="14"/>
        <v>0.65</v>
      </c>
      <c r="EK6" s="36">
        <f t="shared" si="14"/>
        <v>0.53</v>
      </c>
      <c r="EL6" s="36">
        <f t="shared" si="14"/>
        <v>0.72</v>
      </c>
      <c r="EM6" s="36">
        <f t="shared" si="14"/>
        <v>0.53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203041</v>
      </c>
      <c r="D7" s="38">
        <v>47</v>
      </c>
      <c r="E7" s="38">
        <v>1</v>
      </c>
      <c r="F7" s="38">
        <v>0</v>
      </c>
      <c r="G7" s="38">
        <v>0</v>
      </c>
      <c r="H7" s="38" t="s">
        <v>95</v>
      </c>
      <c r="I7" s="38" t="s">
        <v>96</v>
      </c>
      <c r="J7" s="38" t="s">
        <v>97</v>
      </c>
      <c r="K7" s="38" t="s">
        <v>98</v>
      </c>
      <c r="L7" s="38" t="s">
        <v>99</v>
      </c>
      <c r="M7" s="38" t="s">
        <v>100</v>
      </c>
      <c r="N7" s="39" t="s">
        <v>101</v>
      </c>
      <c r="O7" s="39" t="s">
        <v>102</v>
      </c>
      <c r="P7" s="39">
        <v>98.85</v>
      </c>
      <c r="Q7" s="39">
        <v>1400</v>
      </c>
      <c r="R7" s="39">
        <v>3952</v>
      </c>
      <c r="S7" s="39">
        <v>209.61</v>
      </c>
      <c r="T7" s="39">
        <v>18.850000000000001</v>
      </c>
      <c r="U7" s="39">
        <v>3963</v>
      </c>
      <c r="V7" s="39">
        <v>9.8000000000000007</v>
      </c>
      <c r="W7" s="39">
        <v>404.39</v>
      </c>
      <c r="X7" s="39">
        <v>59.1</v>
      </c>
      <c r="Y7" s="39">
        <v>74.33</v>
      </c>
      <c r="Z7" s="39">
        <v>77.88</v>
      </c>
      <c r="AA7" s="39">
        <v>71.25</v>
      </c>
      <c r="AB7" s="39">
        <v>61.9</v>
      </c>
      <c r="AC7" s="39">
        <v>75.87</v>
      </c>
      <c r="AD7" s="39">
        <v>76.27</v>
      </c>
      <c r="AE7" s="39">
        <v>77.56</v>
      </c>
      <c r="AF7" s="39">
        <v>78.510000000000005</v>
      </c>
      <c r="AG7" s="39">
        <v>77.91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790.63</v>
      </c>
      <c r="BF7" s="39">
        <v>1025.27</v>
      </c>
      <c r="BG7" s="39">
        <v>1066.78</v>
      </c>
      <c r="BH7" s="39">
        <v>963.94</v>
      </c>
      <c r="BI7" s="39">
        <v>874.22</v>
      </c>
      <c r="BJ7" s="39">
        <v>1125.69</v>
      </c>
      <c r="BK7" s="39">
        <v>1134.67</v>
      </c>
      <c r="BL7" s="39">
        <v>1144.79</v>
      </c>
      <c r="BM7" s="39">
        <v>1061.58</v>
      </c>
      <c r="BN7" s="39">
        <v>1007.7</v>
      </c>
      <c r="BO7" s="39">
        <v>1074.1400000000001</v>
      </c>
      <c r="BP7" s="39">
        <v>58.86</v>
      </c>
      <c r="BQ7" s="39">
        <v>68.239999999999995</v>
      </c>
      <c r="BR7" s="39">
        <v>67.39</v>
      </c>
      <c r="BS7" s="39">
        <v>64.650000000000006</v>
      </c>
      <c r="BT7" s="39">
        <v>58.32</v>
      </c>
      <c r="BU7" s="39">
        <v>46.48</v>
      </c>
      <c r="BV7" s="39">
        <v>40.6</v>
      </c>
      <c r="BW7" s="39">
        <v>56.04</v>
      </c>
      <c r="BX7" s="39">
        <v>58.52</v>
      </c>
      <c r="BY7" s="39">
        <v>59.22</v>
      </c>
      <c r="BZ7" s="39">
        <v>54.36</v>
      </c>
      <c r="CA7" s="39">
        <v>238.19</v>
      </c>
      <c r="CB7" s="39">
        <v>205.45</v>
      </c>
      <c r="CC7" s="39">
        <v>207.73</v>
      </c>
      <c r="CD7" s="39">
        <v>214.84</v>
      </c>
      <c r="CE7" s="39">
        <v>235.77</v>
      </c>
      <c r="CF7" s="39">
        <v>376.61</v>
      </c>
      <c r="CG7" s="39">
        <v>440.03</v>
      </c>
      <c r="CH7" s="39">
        <v>304.35000000000002</v>
      </c>
      <c r="CI7" s="39">
        <v>296.3</v>
      </c>
      <c r="CJ7" s="39">
        <v>292.89999999999998</v>
      </c>
      <c r="CK7" s="39">
        <v>296.39999999999998</v>
      </c>
      <c r="CL7" s="39">
        <v>64.77</v>
      </c>
      <c r="CM7" s="39">
        <v>64.69</v>
      </c>
      <c r="CN7" s="39">
        <v>64.86</v>
      </c>
      <c r="CO7" s="39">
        <v>66.89</v>
      </c>
      <c r="CP7" s="39">
        <v>71.17</v>
      </c>
      <c r="CQ7" s="39">
        <v>57.43</v>
      </c>
      <c r="CR7" s="39">
        <v>57.29</v>
      </c>
      <c r="CS7" s="39">
        <v>55.9</v>
      </c>
      <c r="CT7" s="39">
        <v>57.3</v>
      </c>
      <c r="CU7" s="39">
        <v>56.76</v>
      </c>
      <c r="CV7" s="39">
        <v>55.95</v>
      </c>
      <c r="CW7" s="39">
        <v>78.45</v>
      </c>
      <c r="CX7" s="39">
        <v>78.489999999999995</v>
      </c>
      <c r="CY7" s="39">
        <v>78.5</v>
      </c>
      <c r="CZ7" s="39">
        <v>77.89</v>
      </c>
      <c r="DA7" s="39">
        <v>74.89</v>
      </c>
      <c r="DB7" s="39">
        <v>73.83</v>
      </c>
      <c r="DC7" s="39">
        <v>73.69</v>
      </c>
      <c r="DD7" s="39">
        <v>73.28</v>
      </c>
      <c r="DE7" s="39">
        <v>72.42</v>
      </c>
      <c r="DF7" s="39">
        <v>73.069999999999993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0.13</v>
      </c>
      <c r="EH7" s="39">
        <v>0</v>
      </c>
      <c r="EI7" s="39">
        <v>0.69</v>
      </c>
      <c r="EJ7" s="39">
        <v>0.65</v>
      </c>
      <c r="EK7" s="39">
        <v>0.53</v>
      </c>
      <c r="EL7" s="39">
        <v>0.72</v>
      </c>
      <c r="EM7" s="39">
        <v>0.53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103</v>
      </c>
      <c r="C9" s="41" t="s">
        <v>104</v>
      </c>
      <c r="D9" s="41" t="s">
        <v>105</v>
      </c>
      <c r="E9" s="41" t="s">
        <v>106</v>
      </c>
      <c r="F9" s="41" t="s">
        <v>107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45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2020-02-09T23:35:49Z</cp:lastPrinted>
  <dcterms:created xsi:type="dcterms:W3CDTF">2019-12-05T04:37:18Z</dcterms:created>
  <dcterms:modified xsi:type="dcterms:W3CDTF">2020-03-02T02:00:05Z</dcterms:modified>
  <cp:category/>
</cp:coreProperties>
</file>