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177 佐久市\"/>
    </mc:Choice>
  </mc:AlternateContent>
  <workbookProtection workbookAlgorithmName="SHA-512" workbookHashValue="w83+qHYaElZjP6kgshBlXWoKptjabGp/9VSWN33WqDZOdUgNY+NnUs+UJjKWwCOGtvX98BZgid+H+fDnqtu+BQ==" workbookSaltValue="YFi4ZeyetU12w6hQC9zZdQ==" workbookSpinCount="100000" lockStructure="1"/>
  <bookViews>
    <workbookView xWindow="93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E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<sst xmlns="http://schemas.openxmlformats.org/spreadsheetml/2006/main" count="223" uniqueCount="111">
  <si>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</si>
  <si>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</si>
  <si>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</si>
  <si>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</si>
  <si>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</si>
  <si>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</si>
  <si>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</si>
  <si>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</si>
  <si>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</si>
  <si>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</si>
  <si>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</si>
  <si>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</si>
  <si>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</si>
  <si>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</si>
  <si>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</si>
  <si>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</si>
  <si>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</si>
  <si>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</si>
  <si>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</si>
  <si>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</si>
  <si>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</si>
  <si>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</si>
  <si>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</si>
  <si>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</si>
  <si>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</si>
  <si>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</si>
  <si>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</si>
  <si>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</si>
  <si>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</si>
  <si>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</si>
  <si>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</si>
  <si>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</si>
  <si>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</si>
  <si>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</si>
  <si>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</si>
  <si>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</si>
  <si>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</si>
  <si>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</si>
  <si>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</si>
  <si>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</si>
  <si>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</si>
  <si>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</si>
  <si>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</si>
  <si>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</si>
  <si>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</si>
  <si>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</si>
  <si>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</si>
  <si>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</si>
  <si>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</si>
  <si>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</si>
  <si>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</si>
  <si>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</si>
  <si>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</si>
  <si>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</si>
  <si>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</si>
  <si>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</si>
  <si>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</si>
  <si>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</si>
  <si>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</si>
  <si>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</si>
  <si>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</si>
  <si>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</si>
  <si>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</si>
  <si>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</si>
  <si>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</si>
  <si>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</si>
  <si>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</si>
  <si>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</si>
  <si>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</si>
  <si>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</si>
  <si>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</si>
  <si>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</si>
  <si>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</si>
  <si>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</si>
  <si>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</si>
  <si>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</si>
  <si>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</si>
  <si>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</si>
  <si>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</si>
  <si>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</si>
  <si>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</si>
  <si>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</si>
  <si>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</si>
  <si>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</si>
  <si>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</si>
  <si>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</si>
  <si>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</si>
  <si>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</si>
  <si>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</si>
  <si>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</si>
  <si>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</si>
  <si>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</si>
  <si>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</si>
  <si>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</si>
  <si>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</si>
  <si>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</si>
  <si>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</si>
  <si>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</si>
  <si>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</si>
  <si>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</si>
  <si>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</si>
  <si>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</si>
  <si>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</si>
  <si>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</si>
  <si>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</si>
  <si>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</si>
  <si>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</si>
  <si>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</si>
  <si>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①経常収支比率が100％を大きく下回る59.14％となっており、②累積欠損金比率は年々上昇している。③流動比率についても依然マイナス値であり、引き続きこの事業単体では成り立たない経営状況である。
④企業債残高対事業規模比率は前年度より低下したが、類似団体平均値と比較しても高比率である。処理区域内人口の規模に伴って営業収益も少ないことが主な要因であるが、今後の投資予定はないため、年々低下していくとみられる。
⑤経費回収率が100％であることと⑥汚水処理原価の減少要因については、繰入金算定における分流式下水道等に要する経費の見直しによるものである。
⑦施設利用率と⑧水洗化率は昨年度と同値である。</t>
    <rPh sb="1" eb="7">
      <t>ケイジョウシュウシヒリツ</t>
    </rPh>
    <rPh sb="13" eb="14">
      <t>オオ</t>
    </rPh>
    <rPh sb="16" eb="18">
      <t>シタマワ</t>
    </rPh>
    <rPh sb="33" eb="35">
      <t>ルイセキ</t>
    </rPh>
    <rPh sb="35" eb="37">
      <t>ケッソン</t>
    </rPh>
    <rPh sb="37" eb="38">
      <t>キン</t>
    </rPh>
    <rPh sb="38" eb="40">
      <t>ヒリツ</t>
    </rPh>
    <rPh sb="41" eb="43">
      <t>ネンネン</t>
    </rPh>
    <rPh sb="43" eb="45">
      <t>ジョウショウ</t>
    </rPh>
    <rPh sb="88" eb="89">
      <t>ヒ</t>
    </rPh>
    <rPh sb="90" eb="91">
      <t>ツヅ</t>
    </rPh>
    <rPh sb="94" eb="96">
      <t>ジギョウ</t>
    </rPh>
    <rPh sb="96" eb="98">
      <t>タンタイ</t>
    </rPh>
    <rPh sb="98" eb="99">
      <t>タ</t>
    </rPh>
    <rPh sb="99" eb="101">
      <t>キギョウ</t>
    </rPh>
    <rPh sb="101" eb="102">
      <t>サイ</t>
    </rPh>
    <rPh sb="102" eb="104">
      <t>ザンダカ</t>
    </rPh>
    <rPh sb="104" eb="105">
      <t>タイ</t>
    </rPh>
    <rPh sb="105" eb="107">
      <t>ジギョウ</t>
    </rPh>
    <rPh sb="107" eb="109">
      <t>キボ</t>
    </rPh>
    <rPh sb="109" eb="111">
      <t>ヒリツ</t>
    </rPh>
    <rPh sb="112" eb="115">
      <t>ゼンネンド</t>
    </rPh>
    <rPh sb="117" eb="119">
      <t>テイカケイエイジョウキョウ</t>
    </rPh>
    <rPh sb="123" eb="125">
      <t>ルイジ</t>
    </rPh>
    <rPh sb="125" eb="127">
      <t>ダンタイ</t>
    </rPh>
    <rPh sb="127" eb="130">
      <t>ヘイキンチ</t>
    </rPh>
    <rPh sb="131" eb="133">
      <t>ヒカク</t>
    </rPh>
    <rPh sb="136" eb="139">
      <t>コウヒリツ</t>
    </rPh>
    <rPh sb="143" eb="145">
      <t>ショリ</t>
    </rPh>
    <rPh sb="148" eb="150">
      <t>ジンコウ</t>
    </rPh>
    <rPh sb="151" eb="153">
      <t>キボ</t>
    </rPh>
    <rPh sb="154" eb="155">
      <t>トモナ</t>
    </rPh>
    <rPh sb="157" eb="159">
      <t>エイギョウ</t>
    </rPh>
    <rPh sb="159" eb="161">
      <t>シュウエキ</t>
    </rPh>
    <rPh sb="162" eb="163">
      <t>スク</t>
    </rPh>
    <rPh sb="168" eb="169">
      <t>オモ</t>
    </rPh>
    <rPh sb="170" eb="172">
      <t>ヨウイン</t>
    </rPh>
    <rPh sb="177" eb="179">
      <t>コンゴ</t>
    </rPh>
    <rPh sb="180" eb="182">
      <t>トウシ</t>
    </rPh>
    <rPh sb="182" eb="184">
      <t>ヨテイ</t>
    </rPh>
    <rPh sb="190" eb="192">
      <t>ネンネン</t>
    </rPh>
    <rPh sb="192" eb="194">
      <t>テイカ</t>
    </rPh>
    <rPh sb="206" eb="208">
      <t>ケイヒ</t>
    </rPh>
    <rPh sb="208" eb="210">
      <t>カイシュウ</t>
    </rPh>
    <rPh sb="210" eb="211">
      <t>リツ</t>
    </rPh>
    <rPh sb="223" eb="225">
      <t>オスイ</t>
    </rPh>
    <rPh sb="225" eb="227">
      <t>ショリ</t>
    </rPh>
    <rPh sb="227" eb="229">
      <t>ゲンカ</t>
    </rPh>
    <rPh sb="230" eb="232">
      <t>ゲンショウ</t>
    </rPh>
    <rPh sb="232" eb="234">
      <t>ヨウイン</t>
    </rPh>
    <rPh sb="240" eb="242">
      <t>クリイレ</t>
    </rPh>
    <rPh sb="242" eb="243">
      <t>キン</t>
    </rPh>
    <rPh sb="243" eb="245">
      <t>サンテイ</t>
    </rPh>
    <rPh sb="249" eb="252">
      <t>ブンリュウシキ</t>
    </rPh>
    <rPh sb="252" eb="255">
      <t>ゲスイドウ</t>
    </rPh>
    <rPh sb="255" eb="256">
      <t>トウ</t>
    </rPh>
    <rPh sb="257" eb="258">
      <t>ヨウ</t>
    </rPh>
    <rPh sb="260" eb="262">
      <t>ケイヒ</t>
    </rPh>
    <rPh sb="263" eb="265">
      <t>ミナオ</t>
    </rPh>
    <rPh sb="277" eb="279">
      <t>シセツ</t>
    </rPh>
    <rPh sb="279" eb="281">
      <t>リヨウ</t>
    </rPh>
    <rPh sb="281" eb="282">
      <t>リツ</t>
    </rPh>
    <rPh sb="284" eb="287">
      <t>スイセンカ</t>
    </rPh>
    <rPh sb="287" eb="288">
      <t>リツ</t>
    </rPh>
    <rPh sb="289" eb="292">
      <t>サクネンド</t>
    </rPh>
    <rPh sb="293" eb="295">
      <t>ドウチ</t>
    </rPh>
    <phoneticPr fontId="4"/>
  </si>
  <si>
    <t>①有形固定資産減価償却率は年々上昇している。来年度以降も徐々に上昇していくと予測されるため、施設等を長期的に利用できるよう対策をしていくことが必要である。</t>
    <rPh sb="1" eb="3">
      <t>ユウケイ</t>
    </rPh>
    <rPh sb="3" eb="5">
      <t>コテイ</t>
    </rPh>
    <rPh sb="5" eb="7">
      <t>シサン</t>
    </rPh>
    <rPh sb="7" eb="9">
      <t>ゲンカ</t>
    </rPh>
    <rPh sb="9" eb="11">
      <t>ショウキャク</t>
    </rPh>
    <rPh sb="11" eb="12">
      <t>リツ</t>
    </rPh>
    <rPh sb="13" eb="15">
      <t>ネンネン</t>
    </rPh>
    <rPh sb="15" eb="17">
      <t>ジョウショウ</t>
    </rPh>
    <rPh sb="22" eb="25">
      <t>ライネンド</t>
    </rPh>
    <rPh sb="25" eb="27">
      <t>イコウ</t>
    </rPh>
    <rPh sb="28" eb="30">
      <t>ジョジョ</t>
    </rPh>
    <rPh sb="31" eb="33">
      <t>ジョウショウ</t>
    </rPh>
    <rPh sb="38" eb="40">
      <t>ヨソク</t>
    </rPh>
    <rPh sb="46" eb="48">
      <t>シセツ</t>
    </rPh>
    <rPh sb="48" eb="49">
      <t>トウ</t>
    </rPh>
    <rPh sb="50" eb="53">
      <t>チョウキテキ</t>
    </rPh>
    <rPh sb="54" eb="56">
      <t>リヨウ</t>
    </rPh>
    <rPh sb="61" eb="63">
      <t>タイサク</t>
    </rPh>
    <rPh sb="71" eb="73">
      <t>ヒツヨウ</t>
    </rPh>
    <phoneticPr fontId="4"/>
  </si>
  <si>
    <t>この事業は水洗化率100％であり施設利用率も高い値ではあるが、処理区域内人口の規模がとても小さいため、事業単体では使用料収入で経費をまかなえない。よって補助金や他事業からの補填に頼っている状況である。
他事業への負担を減らせるよう、施設等の長期的利用に向けた対策や経費節減を行う必要がある。</t>
    <rPh sb="2" eb="4">
      <t>ジギョウ</t>
    </rPh>
    <rPh sb="5" eb="8">
      <t>スイセンカ</t>
    </rPh>
    <rPh sb="8" eb="9">
      <t>リツ</t>
    </rPh>
    <rPh sb="16" eb="18">
      <t>シセツ</t>
    </rPh>
    <rPh sb="18" eb="20">
      <t>リヨウ</t>
    </rPh>
    <rPh sb="20" eb="21">
      <t>リツ</t>
    </rPh>
    <rPh sb="22" eb="23">
      <t>タカ</t>
    </rPh>
    <rPh sb="24" eb="25">
      <t>アタイ</t>
    </rPh>
    <rPh sb="31" eb="33">
      <t>ショリ</t>
    </rPh>
    <rPh sb="33" eb="36">
      <t>クイキナイ</t>
    </rPh>
    <rPh sb="36" eb="38">
      <t>ジンコウ</t>
    </rPh>
    <rPh sb="39" eb="41">
      <t>キボ</t>
    </rPh>
    <rPh sb="45" eb="46">
      <t>チイ</t>
    </rPh>
    <rPh sb="51" eb="53">
      <t>ジギョウ</t>
    </rPh>
    <rPh sb="53" eb="55">
      <t>タンタイ</t>
    </rPh>
    <rPh sb="57" eb="60">
      <t>シヨウリョウ</t>
    </rPh>
    <rPh sb="60" eb="62">
      <t>シュウニュウ</t>
    </rPh>
    <rPh sb="63" eb="65">
      <t>ケイヒ</t>
    </rPh>
    <rPh sb="76" eb="79">
      <t>ホジョキン</t>
    </rPh>
    <rPh sb="80" eb="81">
      <t>タ</t>
    </rPh>
    <rPh sb="81" eb="83">
      <t>ジギョウ</t>
    </rPh>
    <rPh sb="86" eb="88">
      <t>ホテン</t>
    </rPh>
    <rPh sb="89" eb="90">
      <t>タヨ</t>
    </rPh>
    <rPh sb="94" eb="96">
      <t>ジョウキョウ</t>
    </rPh>
    <rPh sb="101" eb="102">
      <t>タ</t>
    </rPh>
    <rPh sb="102" eb="104">
      <t>ジギョウ</t>
    </rPh>
    <rPh sb="106" eb="108">
      <t>フタン</t>
    </rPh>
    <rPh sb="109" eb="110">
      <t>ヘ</t>
    </rPh>
    <rPh sb="116" eb="118">
      <t>シセツ</t>
    </rPh>
    <rPh sb="118" eb="119">
      <t>トウ</t>
    </rPh>
    <rPh sb="120" eb="122">
      <t>チョウキ</t>
    </rPh>
    <rPh sb="122" eb="123">
      <t>テキ</t>
    </rPh>
    <rPh sb="123" eb="125">
      <t>リヨウ</t>
    </rPh>
    <rPh sb="126" eb="127">
      <t>ム</t>
    </rPh>
    <rPh sb="129" eb="131">
      <t>タイサク</t>
    </rPh>
    <rPh sb="132" eb="134">
      <t>ケイヒ</t>
    </rPh>
    <rPh sb="134" eb="136">
      <t>セツゲン</t>
    </rPh>
    <rPh sb="137" eb="138">
      <t>オコナ</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</si>
</sst>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0C-4EC6-B84B-D4D85F0630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D40C-4EC6-B84B-D4D85F0630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57.14</c:v>
                </c:pt>
                <c:pt idx="1">
                  <c:v>71.430000000000007</c:v>
                </c:pt>
                <c:pt idx="2">
                  <c:v>100</c:v>
                </c:pt>
                <c:pt idx="3">
                  <c:v>78.569999999999993</c:v>
                </c:pt>
                <c:pt idx="4">
                  <c:v>78.569999999999993</c:v>
                </c:pt>
              </c:numCache>
            </c:numRef>
          </c:val>
          <c:extLst>
            <c:ext xmlns:c16="http://schemas.microsoft.com/office/drawing/2014/chart" uri="{C3380CC4-5D6E-409C-BE32-E72D297353CC}">
              <c16:uniqueId val="{00000000-1310-4247-8AEE-D9B84474FA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c:ext xmlns:c16="http://schemas.microsoft.com/office/drawing/2014/chart" uri="{C3380CC4-5D6E-409C-BE32-E72D297353CC}">
              <c16:uniqueId val="{00000001-1310-4247-8AEE-D9B84474FA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86.21</c:v>
                </c:pt>
                <c:pt idx="2">
                  <c:v>100</c:v>
                </c:pt>
                <c:pt idx="3">
                  <c:v>100</c:v>
                </c:pt>
                <c:pt idx="4">
                  <c:v>100</c:v>
                </c:pt>
              </c:numCache>
            </c:numRef>
          </c:val>
          <c:extLst>
            <c:ext xmlns:c16="http://schemas.microsoft.com/office/drawing/2014/chart" uri="{C3380CC4-5D6E-409C-BE32-E72D297353CC}">
              <c16:uniqueId val="{00000000-018A-4CCC-9DD6-195D7FD1CC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c:ext xmlns:c16="http://schemas.microsoft.com/office/drawing/2014/chart" uri="{C3380CC4-5D6E-409C-BE32-E72D297353CC}">
              <c16:uniqueId val="{00000001-018A-4CCC-9DD6-195D7FD1CC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127.65</c:v>
                </c:pt>
                <c:pt idx="1">
                  <c:v>62.25</c:v>
                </c:pt>
                <c:pt idx="2">
                  <c:v>67.61</c:v>
                </c:pt>
                <c:pt idx="3">
                  <c:v>63.12</c:v>
                </c:pt>
                <c:pt idx="4">
                  <c:v>59.14</c:v>
                </c:pt>
              </c:numCache>
            </c:numRef>
          </c:val>
          <c:extLst>
            <c:ext xmlns:c16="http://schemas.microsoft.com/office/drawing/2014/chart" uri="{C3380CC4-5D6E-409C-BE32-E72D297353CC}">
              <c16:uniqueId val="{00000000-25DF-473F-9E72-1347D0D696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105.88</c:v>
                </c:pt>
                <c:pt idx="1">
                  <c:v>94.85</c:v>
                </c:pt>
                <c:pt idx="2">
                  <c:v>96.1</c:v>
                </c:pt>
                <c:pt idx="3">
                  <c:v>97.69</c:v>
                </c:pt>
                <c:pt idx="4">
                  <c:v>91.26</c:v>
                </c:pt>
              </c:numCache>
            </c:numRef>
          </c:val>
          <c:smooth val="0"/>
          <c:extLst>
            <c:ext xmlns:c16="http://schemas.microsoft.com/office/drawing/2014/chart" uri="{C3380CC4-5D6E-409C-BE32-E72D297353CC}">
              <c16:uniqueId val="{00000001-25DF-473F-9E72-1347D0D696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34.020000000000003</c:v>
                </c:pt>
                <c:pt idx="1">
                  <c:v>36.15</c:v>
                </c:pt>
                <c:pt idx="2">
                  <c:v>38.409999999999997</c:v>
                </c:pt>
                <c:pt idx="3">
                  <c:v>40.68</c:v>
                </c:pt>
                <c:pt idx="4">
                  <c:v>42.94</c:v>
                </c:pt>
              </c:numCache>
            </c:numRef>
          </c:val>
          <c:extLst>
            <c:ext xmlns:c16="http://schemas.microsoft.com/office/drawing/2014/chart" uri="{C3380CC4-5D6E-409C-BE32-E72D297353CC}">
              <c16:uniqueId val="{00000000-7D13-4150-8547-5B6607F5ED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27.64</c:v>
                </c:pt>
                <c:pt idx="1">
                  <c:v>33.58</c:v>
                </c:pt>
                <c:pt idx="2">
                  <c:v>32.36</c:v>
                </c:pt>
                <c:pt idx="3">
                  <c:v>31.73</c:v>
                </c:pt>
                <c:pt idx="4">
                  <c:v>30.28</c:v>
                </c:pt>
              </c:numCache>
            </c:numRef>
          </c:val>
          <c:smooth val="0"/>
          <c:extLst>
            <c:ext xmlns:c16="http://schemas.microsoft.com/office/drawing/2014/chart" uri="{C3380CC4-5D6E-409C-BE32-E72D297353CC}">
              <c16:uniqueId val="{00000001-7D13-4150-8547-5B6607F5ED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BD-430C-9503-7D70C33B2A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BD-430C-9503-7D70C33B2A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46.01</c:v>
                </c:pt>
                <c:pt idx="2">
                  <c:v>210.71</c:v>
                </c:pt>
                <c:pt idx="3">
                  <c:v>417.48</c:v>
                </c:pt>
                <c:pt idx="4">
                  <c:v>558.33000000000004</c:v>
                </c:pt>
              </c:numCache>
            </c:numRef>
          </c:val>
          <c:extLst>
            <c:ext xmlns:c16="http://schemas.microsoft.com/office/drawing/2014/chart" uri="{C3380CC4-5D6E-409C-BE32-E72D297353CC}">
              <c16:uniqueId val="{00000000-FD72-4DEA-9615-77B2B0F9CE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933.68</c:v>
                </c:pt>
                <c:pt idx="1">
                  <c:v>1033.78</c:v>
                </c:pt>
                <c:pt idx="2">
                  <c:v>929.29</c:v>
                </c:pt>
                <c:pt idx="3">
                  <c:v>1037.73</c:v>
                </c:pt>
                <c:pt idx="4">
                  <c:v>1597.09</c:v>
                </c:pt>
              </c:numCache>
            </c:numRef>
          </c:val>
          <c:smooth val="0"/>
          <c:extLst>
            <c:ext xmlns:c16="http://schemas.microsoft.com/office/drawing/2014/chart" uri="{C3380CC4-5D6E-409C-BE32-E72D297353CC}">
              <c16:uniqueId val="{00000001-FD72-4DEA-9615-77B2B0F9CE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7.53</c:v>
                </c:pt>
                <c:pt idx="1">
                  <c:v>-8.81</c:v>
                </c:pt>
                <c:pt idx="2">
                  <c:v>-11.9</c:v>
                </c:pt>
                <c:pt idx="3">
                  <c:v>-19.7</c:v>
                </c:pt>
                <c:pt idx="4">
                  <c:v>-37.51</c:v>
                </c:pt>
              </c:numCache>
            </c:numRef>
          </c:val>
          <c:extLst>
            <c:ext xmlns:c16="http://schemas.microsoft.com/office/drawing/2014/chart" uri="{C3380CC4-5D6E-409C-BE32-E72D297353CC}">
              <c16:uniqueId val="{00000000-9E2C-4740-94AF-0043001CDC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135.62</c:v>
                </c:pt>
                <c:pt idx="1">
                  <c:v>133.78</c:v>
                </c:pt>
                <c:pt idx="2">
                  <c:v>216.89</c:v>
                </c:pt>
                <c:pt idx="3">
                  <c:v>89.03</c:v>
                </c:pt>
                <c:pt idx="4">
                  <c:v>88.56</c:v>
                </c:pt>
              </c:numCache>
            </c:numRef>
          </c:val>
          <c:smooth val="0"/>
          <c:extLst>
            <c:ext xmlns:c16="http://schemas.microsoft.com/office/drawing/2014/chart" uri="{C3380CC4-5D6E-409C-BE32-E72D297353CC}">
              <c16:uniqueId val="{00000001-9E2C-4740-94AF-0043001CDC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3356.51</c:v>
                </c:pt>
                <c:pt idx="1">
                  <c:v>4750.38</c:v>
                </c:pt>
                <c:pt idx="2">
                  <c:v>3594.57</c:v>
                </c:pt>
                <c:pt idx="3">
                  <c:v>3539</c:v>
                </c:pt>
                <c:pt idx="4">
                  <c:v>3016.8</c:v>
                </c:pt>
              </c:numCache>
            </c:numRef>
          </c:val>
          <c:extLst>
            <c:ext xmlns:c16="http://schemas.microsoft.com/office/drawing/2014/chart" uri="{C3380CC4-5D6E-409C-BE32-E72D297353CC}">
              <c16:uniqueId val="{00000000-931E-457D-A09C-82EC9D13B3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c:ext xmlns:c16="http://schemas.microsoft.com/office/drawing/2014/chart" uri="{C3380CC4-5D6E-409C-BE32-E72D297353CC}">
              <c16:uniqueId val="{00000001-931E-457D-A09C-82EC9D13B3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-41.87</c:v>
                </c:pt>
                <c:pt idx="1">
                  <c:v>56.74</c:v>
                </c:pt>
                <c:pt idx="2">
                  <c:v>50.39</c:v>
                </c:pt>
                <c:pt idx="3">
                  <c:v>100</c:v>
                </c:pt>
                <c:pt idx="4">
                  <c:v>100</c:v>
                </c:pt>
              </c:numCache>
            </c:numRef>
          </c:val>
          <c:extLst>
            <c:ext xmlns:c16="http://schemas.microsoft.com/office/drawing/2014/chart" uri="{C3380CC4-5D6E-409C-BE32-E72D297353CC}">
              <c16:uniqueId val="{00000000-086D-41B2-99F8-C207575971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086D-41B2-99F8-C207575971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-620.37</c:v>
                </c:pt>
                <c:pt idx="1">
                  <c:v>467.71</c:v>
                </c:pt>
                <c:pt idx="2">
                  <c:v>502.36</c:v>
                </c:pt>
                <c:pt idx="3">
                  <c:v>258.89999999999998</c:v>
                </c:pt>
                <c:pt idx="4">
                  <c:v>243.68</c:v>
                </c:pt>
              </c:numCache>
            </c:numRef>
          </c:val>
          <c:extLst>
            <c:ext xmlns:c16="http://schemas.microsoft.com/office/drawing/2014/chart" uri="{C3380CC4-5D6E-409C-BE32-E72D297353CC}">
              <c16:uniqueId val="{00000000-3DE7-4B65-979D-01E4105F06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c:ext xmlns:c16="http://schemas.microsoft.com/office/drawing/2014/chart" uri="{C3380CC4-5D6E-409C-BE32-E72D297353CC}">
              <c16:uniqueId val="{00000001-3DE7-4B65-979D-01E4105F06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佐久市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99219</v>
      </c>
      <c r="AM8" s="68"/>
      <c r="AN8" s="68"/>
      <c r="AO8" s="68"/>
      <c r="AP8" s="68"/>
      <c r="AQ8" s="68"/>
      <c r="AR8" s="68"/>
      <c r="AS8" s="68"/>
      <c r="AT8" s="67">
        <f>データ!T6</f>
        <v>423.51</v>
      </c>
      <c r="AU8" s="67"/>
      <c r="AV8" s="67"/>
      <c r="AW8" s="67"/>
      <c r="AX8" s="67"/>
      <c r="AY8" s="67"/>
      <c r="AZ8" s="67"/>
      <c r="BA8" s="67"/>
      <c r="BB8" s="67">
        <f>データ!U6</f>
        <v>234.28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45.01</v>
      </c>
      <c r="J10" s="67"/>
      <c r="K10" s="67"/>
      <c r="L10" s="67"/>
      <c r="M10" s="67"/>
      <c r="N10" s="67"/>
      <c r="O10" s="67"/>
      <c r="P10" s="67">
        <f>データ!P6</f>
        <v>0.05</v>
      </c>
      <c r="Q10" s="67"/>
      <c r="R10" s="67"/>
      <c r="S10" s="67"/>
      <c r="T10" s="67"/>
      <c r="U10" s="67"/>
      <c r="V10" s="67"/>
      <c r="W10" s="67">
        <f>データ!Q6</f>
        <v>73.75</v>
      </c>
      <c r="X10" s="67"/>
      <c r="Y10" s="67"/>
      <c r="Z10" s="67"/>
      <c r="AA10" s="67"/>
      <c r="AB10" s="67"/>
      <c r="AC10" s="67"/>
      <c r="AD10" s="68">
        <f>データ!R6</f>
        <v>4428</v>
      </c>
      <c r="AE10" s="68"/>
      <c r="AF10" s="68"/>
      <c r="AG10" s="68"/>
      <c r="AH10" s="68"/>
      <c r="AI10" s="68"/>
      <c r="AJ10" s="68"/>
      <c r="AK10" s="2"/>
      <c r="AL10" s="68">
        <f>データ!V6</f>
        <v>52</v>
      </c>
      <c r="AM10" s="68"/>
      <c r="AN10" s="68"/>
      <c r="AO10" s="68"/>
      <c r="AP10" s="68"/>
      <c r="AQ10" s="68"/>
      <c r="AR10" s="68"/>
      <c r="AS10" s="68"/>
      <c r="AT10" s="67">
        <f>データ!W6</f>
        <v>0.01</v>
      </c>
      <c r="AU10" s="67"/>
      <c r="AV10" s="67"/>
      <c r="AW10" s="67"/>
      <c r="AX10" s="67"/>
      <c r="AY10" s="67"/>
      <c r="AZ10" s="67"/>
      <c r="BA10" s="67"/>
      <c r="BB10" s="67">
        <f>データ!X6</f>
        <v>5200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PvlRz6+iMo6OBk9Hd4bIJ59UC3lT4t9lZElyi8U9JmGPlxfwxnsRLUGiHpK68E5K33T97g3c0pd+HqB/QUQ/wQ==" saltValue="cX+szISv71Z9391ZdlHp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202177</v>
      </c>
      <c r="D6" s="33">
        <f t="shared" si="3"/>
        <v>46</v>
      </c>
      <c r="E6" s="33">
        <f t="shared" si="3"/>
        <v>17</v>
      </c>
      <c r="F6" s="33">
        <f t="shared" si="3"/>
        <v>9</v>
      </c>
      <c r="G6" s="33">
        <f t="shared" si="3"/>
        <v>0</v>
      </c>
      <c r="H6" s="33" t="str">
        <f t="shared" si="3"/>
        <v>長野県　佐久市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45.01</v>
      </c>
      <c r="P6" s="34">
        <f t="shared" si="3"/>
        <v>0.05</v>
      </c>
      <c r="Q6" s="34">
        <f t="shared" si="3"/>
        <v>73.75</v>
      </c>
      <c r="R6" s="34">
        <f t="shared" si="3"/>
        <v>4428</v>
      </c>
      <c r="S6" s="34">
        <f t="shared" si="3"/>
        <v>99219</v>
      </c>
      <c r="T6" s="34">
        <f t="shared" si="3"/>
        <v>423.51</v>
      </c>
      <c r="U6" s="34">
        <f t="shared" si="3"/>
        <v>234.28</v>
      </c>
      <c r="V6" s="34">
        <f t="shared" si="3"/>
        <v>52</v>
      </c>
      <c r="W6" s="34">
        <f t="shared" si="3"/>
        <v>0.01</v>
      </c>
      <c r="X6" s="34">
        <f t="shared" si="3"/>
        <v>5200</v>
      </c>
      <c r="Y6" s="35">
        <f>IF(Y7="",NA(),Y7)</f>
        <v>127.65</v>
      </c>
      <c r="Z6" s="35">
        <f t="shared" ref="Z6:AH6" si="4">IF(Z7="",NA(),Z7)</f>
        <v>62.25</v>
      </c>
      <c r="AA6" s="35">
        <f t="shared" si="4"/>
        <v>67.61</v>
      </c>
      <c r="AB6" s="35">
        <f t="shared" si="4"/>
        <v>63.12</v>
      </c>
      <c r="AC6" s="35">
        <f t="shared" si="4"/>
        <v>59.14</v>
      </c>
      <c r="AD6" s="35">
        <f t="shared" si="4"/>
        <v>105.88</v>
      </c>
      <c r="AE6" s="35">
        <f t="shared" si="4"/>
        <v>94.85</v>
      </c>
      <c r="AF6" s="35">
        <f t="shared" si="4"/>
        <v>96.1</v>
      </c>
      <c r="AG6" s="35">
        <f t="shared" si="4"/>
        <v>97.69</v>
      </c>
      <c r="AH6" s="35">
        <f t="shared" si="4"/>
        <v>91.26</v>
      </c>
      <c r="AI6" s="34" t="str">
        <f>IF(AI7="","",IF(AI7="-","【-】","【"&amp;SUBSTITUTE(TEXT(AI7,"#,##0.00"),"-","△")&amp;"】"))</f>
        <v>【91.74】</v>
      </c>
      <c r="AJ6" s="34">
        <f>IF(AJ7="",NA(),AJ7)</f>
        <v>0</v>
      </c>
      <c r="AK6" s="35">
        <f t="shared" ref="AK6:AS6" si="5">IF(AK7="",NA(),AK7)</f>
        <v>46.01</v>
      </c>
      <c r="AL6" s="35">
        <f t="shared" si="5"/>
        <v>210.71</v>
      </c>
      <c r="AM6" s="35">
        <f t="shared" si="5"/>
        <v>417.48</v>
      </c>
      <c r="AN6" s="35">
        <f t="shared" si="5"/>
        <v>558.33000000000004</v>
      </c>
      <c r="AO6" s="35">
        <f t="shared" si="5"/>
        <v>933.68</v>
      </c>
      <c r="AP6" s="35">
        <f t="shared" si="5"/>
        <v>1033.78</v>
      </c>
      <c r="AQ6" s="35">
        <f t="shared" si="5"/>
        <v>929.29</v>
      </c>
      <c r="AR6" s="35">
        <f t="shared" si="5"/>
        <v>1037.73</v>
      </c>
      <c r="AS6" s="35">
        <f t="shared" si="5"/>
        <v>1597.09</v>
      </c>
      <c r="AT6" s="34" t="str">
        <f>IF(AT7="","",IF(AT7="-","【-】","【"&amp;SUBSTITUTE(TEXT(AT7,"#,##0.00"),"-","△")&amp;"】"))</f>
        <v>【1,484.74】</v>
      </c>
      <c r="AU6" s="35">
        <f>IF(AU7="",NA(),AU7)</f>
        <v>7.53</v>
      </c>
      <c r="AV6" s="35">
        <f t="shared" ref="AV6:BD6" si="6">IF(AV7="",NA(),AV7)</f>
        <v>-8.81</v>
      </c>
      <c r="AW6" s="35">
        <f t="shared" si="6"/>
        <v>-11.9</v>
      </c>
      <c r="AX6" s="35">
        <f t="shared" si="6"/>
        <v>-19.7</v>
      </c>
      <c r="AY6" s="35">
        <f t="shared" si="6"/>
        <v>-37.51</v>
      </c>
      <c r="AZ6" s="35">
        <f t="shared" si="6"/>
        <v>135.62</v>
      </c>
      <c r="BA6" s="35">
        <f t="shared" si="6"/>
        <v>133.78</v>
      </c>
      <c r="BB6" s="35">
        <f t="shared" si="6"/>
        <v>216.89</v>
      </c>
      <c r="BC6" s="35">
        <f t="shared" si="6"/>
        <v>89.03</v>
      </c>
      <c r="BD6" s="35">
        <f t="shared" si="6"/>
        <v>88.56</v>
      </c>
      <c r="BE6" s="34" t="str">
        <f>IF(BE7="","",IF(BE7="-","【-】","【"&amp;SUBSTITUTE(TEXT(BE7,"#,##0.00"),"-","△")&amp;"】"))</f>
        <v>【91.02】</v>
      </c>
      <c r="BF6" s="35">
        <f>IF(BF7="",NA(),BF7)</f>
        <v>3356.51</v>
      </c>
      <c r="BG6" s="35">
        <f t="shared" ref="BG6:BO6" si="7">IF(BG7="",NA(),BG7)</f>
        <v>4750.38</v>
      </c>
      <c r="BH6" s="35">
        <f t="shared" si="7"/>
        <v>3594.57</v>
      </c>
      <c r="BI6" s="35">
        <f t="shared" si="7"/>
        <v>3539</v>
      </c>
      <c r="BJ6" s="35">
        <f t="shared" si="7"/>
        <v>3016.8</v>
      </c>
      <c r="BK6" s="35">
        <f t="shared" si="7"/>
        <v>2585.83</v>
      </c>
      <c r="BL6" s="35">
        <f t="shared" si="7"/>
        <v>2464.06</v>
      </c>
      <c r="BM6" s="35">
        <f t="shared" si="7"/>
        <v>1914.94</v>
      </c>
      <c r="BN6" s="35">
        <f t="shared" si="7"/>
        <v>1759.36</v>
      </c>
      <c r="BO6" s="35">
        <f t="shared" si="7"/>
        <v>1837.88</v>
      </c>
      <c r="BP6" s="34" t="str">
        <f>IF(BP7="","",IF(BP7="-","【-】","【"&amp;SUBSTITUTE(TEXT(BP7,"#,##0.00"),"-","△")&amp;"】"))</f>
        <v>【1,937.22】</v>
      </c>
      <c r="BQ6" s="35">
        <f>IF(BQ7="",NA(),BQ7)</f>
        <v>-41.87</v>
      </c>
      <c r="BR6" s="35">
        <f t="shared" ref="BR6:BZ6" si="8">IF(BR7="",NA(),BR7)</f>
        <v>56.74</v>
      </c>
      <c r="BS6" s="35">
        <f t="shared" si="8"/>
        <v>50.39</v>
      </c>
      <c r="BT6" s="35">
        <f t="shared" si="8"/>
        <v>100</v>
      </c>
      <c r="BU6" s="35">
        <f t="shared" si="8"/>
        <v>100</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-620.37</v>
      </c>
      <c r="CC6" s="35">
        <f t="shared" ref="CC6:CK6" si="9">IF(CC7="",NA(),CC7)</f>
        <v>467.71</v>
      </c>
      <c r="CD6" s="35">
        <f t="shared" si="9"/>
        <v>502.36</v>
      </c>
      <c r="CE6" s="35">
        <f t="shared" si="9"/>
        <v>258.89999999999998</v>
      </c>
      <c r="CF6" s="35">
        <f t="shared" si="9"/>
        <v>243.68</v>
      </c>
      <c r="CG6" s="35">
        <f t="shared" si="9"/>
        <v>588.54999999999995</v>
      </c>
      <c r="CH6" s="35">
        <f t="shared" si="9"/>
        <v>561.54</v>
      </c>
      <c r="CI6" s="35">
        <f t="shared" si="9"/>
        <v>553.77</v>
      </c>
      <c r="CJ6" s="35">
        <f t="shared" si="9"/>
        <v>508.64</v>
      </c>
      <c r="CK6" s="35">
        <f t="shared" si="9"/>
        <v>525.22</v>
      </c>
      <c r="CL6" s="34" t="str">
        <f>IF(CL7="","",IF(CL7="-","【-】","【"&amp;SUBSTITUTE(TEXT(CL7,"#,##0.00"),"-","△")&amp;"】"))</f>
        <v>【521.14】</v>
      </c>
      <c r="CM6" s="35">
        <f>IF(CM7="",NA(),CM7)</f>
        <v>57.14</v>
      </c>
      <c r="CN6" s="35">
        <f t="shared" ref="CN6:CV6" si="10">IF(CN7="",NA(),CN7)</f>
        <v>71.430000000000007</v>
      </c>
      <c r="CO6" s="35">
        <f t="shared" si="10"/>
        <v>100</v>
      </c>
      <c r="CP6" s="35">
        <f t="shared" si="10"/>
        <v>78.569999999999993</v>
      </c>
      <c r="CQ6" s="35">
        <f t="shared" si="10"/>
        <v>78.569999999999993</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100</v>
      </c>
      <c r="CY6" s="35">
        <f t="shared" ref="CY6:DG6" si="11">IF(CY7="",NA(),CY7)</f>
        <v>86.21</v>
      </c>
      <c r="CZ6" s="35">
        <f t="shared" si="11"/>
        <v>100</v>
      </c>
      <c r="DA6" s="35">
        <f t="shared" si="11"/>
        <v>100</v>
      </c>
      <c r="DB6" s="35">
        <f t="shared" si="11"/>
        <v>100</v>
      </c>
      <c r="DC6" s="35">
        <f t="shared" si="11"/>
        <v>88.2</v>
      </c>
      <c r="DD6" s="35">
        <f t="shared" si="11"/>
        <v>88.64</v>
      </c>
      <c r="DE6" s="35">
        <f t="shared" si="11"/>
        <v>89.93</v>
      </c>
      <c r="DF6" s="35">
        <f t="shared" si="11"/>
        <v>89.88</v>
      </c>
      <c r="DG6" s="35">
        <f t="shared" si="11"/>
        <v>91.52</v>
      </c>
      <c r="DH6" s="34" t="str">
        <f>IF(DH7="","",IF(DH7="-","【-】","【"&amp;SUBSTITUTE(TEXT(DH7,"#,##0.00"),"-","△")&amp;"】"))</f>
        <v>【90.51】</v>
      </c>
      <c r="DI6" s="35">
        <f>IF(DI7="",NA(),DI7)</f>
        <v>34.020000000000003</v>
      </c>
      <c r="DJ6" s="35">
        <f t="shared" ref="DJ6:DR6" si="12">IF(DJ7="",NA(),DJ7)</f>
        <v>36.15</v>
      </c>
      <c r="DK6" s="35">
        <f t="shared" si="12"/>
        <v>38.409999999999997</v>
      </c>
      <c r="DL6" s="35">
        <f t="shared" si="12"/>
        <v>40.68</v>
      </c>
      <c r="DM6" s="35">
        <f t="shared" si="12"/>
        <v>42.94</v>
      </c>
      <c r="DN6" s="35">
        <f t="shared" si="12"/>
        <v>27.64</v>
      </c>
      <c r="DO6" s="35">
        <f t="shared" si="12"/>
        <v>33.58</v>
      </c>
      <c r="DP6" s="35">
        <f t="shared" si="12"/>
        <v>32.36</v>
      </c>
      <c r="DQ6" s="35">
        <f t="shared" si="12"/>
        <v>31.73</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8" s="36" customFormat="1" x14ac:dyDescent="0.15">
      <c r="A7" s="28"/>
      <c r="B7" s="37">
        <v>2018</v>
      </c>
      <c r="C7" s="37">
        <v>202177</v>
      </c>
      <c r="D7" s="37">
        <v>46</v>
      </c>
      <c r="E7" s="37">
        <v>17</v>
      </c>
      <c r="F7" s="37">
        <v>9</v>
      </c>
      <c r="G7" s="37">
        <v>0</v>
      </c>
      <c r="H7" s="37" t="s">
        <v>96</v>
      </c>
      <c r="I7" s="37" t="s">
        <v>97</v>
      </c>
      <c r="J7" s="37" t="s">
        <v>98</v>
      </c>
      <c r="K7" s="37" t="s">
        <v>99</v>
      </c>
      <c r="L7" s="37" t="s">
        <v>100</v>
      </c>
      <c r="M7" s="37" t="s">
        <v>101</v>
      </c>
      <c r="N7" s="38" t="s">
        <v>102</v>
      </c>
      <c r="O7" s="38">
        <v>45.01</v>
      </c>
      <c r="P7" s="38">
        <v>0.05</v>
      </c>
      <c r="Q7" s="38">
        <v>73.75</v>
      </c>
      <c r="R7" s="38">
        <v>4428</v>
      </c>
      <c r="S7" s="38">
        <v>99219</v>
      </c>
      <c r="T7" s="38">
        <v>423.51</v>
      </c>
      <c r="U7" s="38">
        <v>234.28</v>
      </c>
      <c r="V7" s="38">
        <v>52</v>
      </c>
      <c r="W7" s="38">
        <v>0.01</v>
      </c>
      <c r="X7" s="38">
        <v>5200</v>
      </c>
      <c r="Y7" s="38">
        <v>127.65</v>
      </c>
      <c r="Z7" s="38">
        <v>62.25</v>
      </c>
      <c r="AA7" s="38">
        <v>67.61</v>
      </c>
      <c r="AB7" s="38">
        <v>63.12</v>
      </c>
      <c r="AC7" s="38">
        <v>59.14</v>
      </c>
      <c r="AD7" s="38">
        <v>105.88</v>
      </c>
      <c r="AE7" s="38">
        <v>94.85</v>
      </c>
      <c r="AF7" s="38">
        <v>96.1</v>
      </c>
      <c r="AG7" s="38">
        <v>97.69</v>
      </c>
      <c r="AH7" s="38">
        <v>91.26</v>
      </c>
      <c r="AI7" s="38">
        <v>91.74</v>
      </c>
      <c r="AJ7" s="38">
        <v>0</v>
      </c>
      <c r="AK7" s="38">
        <v>46.01</v>
      </c>
      <c r="AL7" s="38">
        <v>210.71</v>
      </c>
      <c r="AM7" s="38">
        <v>417.48</v>
      </c>
      <c r="AN7" s="38">
        <v>558.33000000000004</v>
      </c>
      <c r="AO7" s="38">
        <v>933.68</v>
      </c>
      <c r="AP7" s="38">
        <v>1033.78</v>
      </c>
      <c r="AQ7" s="38">
        <v>929.29</v>
      </c>
      <c r="AR7" s="38">
        <v>1037.73</v>
      </c>
      <c r="AS7" s="38">
        <v>1597.09</v>
      </c>
      <c r="AT7" s="38">
        <v>1484.74</v>
      </c>
      <c r="AU7" s="38">
        <v>7.53</v>
      </c>
      <c r="AV7" s="38">
        <v>-8.81</v>
      </c>
      <c r="AW7" s="38">
        <v>-11.9</v>
      </c>
      <c r="AX7" s="38">
        <v>-19.7</v>
      </c>
      <c r="AY7" s="38">
        <v>-37.51</v>
      </c>
      <c r="AZ7" s="38">
        <v>135.62</v>
      </c>
      <c r="BA7" s="38">
        <v>133.78</v>
      </c>
      <c r="BB7" s="38">
        <v>216.89</v>
      </c>
      <c r="BC7" s="38">
        <v>89.03</v>
      </c>
      <c r="BD7" s="38">
        <v>88.56</v>
      </c>
      <c r="BE7" s="38">
        <v>91.02</v>
      </c>
      <c r="BF7" s="38">
        <v>3356.51</v>
      </c>
      <c r="BG7" s="38">
        <v>4750.38</v>
      </c>
      <c r="BH7" s="38">
        <v>3594.57</v>
      </c>
      <c r="BI7" s="38">
        <v>3539</v>
      </c>
      <c r="BJ7" s="38">
        <v>3016.8</v>
      </c>
      <c r="BK7" s="38">
        <v>2585.83</v>
      </c>
      <c r="BL7" s="38">
        <v>2464.06</v>
      </c>
      <c r="BM7" s="38">
        <v>1914.94</v>
      </c>
      <c r="BN7" s="38">
        <v>1759.36</v>
      </c>
      <c r="BO7" s="38">
        <v>1837.88</v>
      </c>
      <c r="BP7" s="38">
        <v>1937.22</v>
      </c>
      <c r="BQ7" s="38">
        <v>-41.87</v>
      </c>
      <c r="BR7" s="38">
        <v>56.74</v>
      </c>
      <c r="BS7" s="38">
        <v>50.39</v>
      </c>
      <c r="BT7" s="38">
        <v>100</v>
      </c>
      <c r="BU7" s="38">
        <v>100</v>
      </c>
      <c r="BV7" s="38">
        <v>31.45</v>
      </c>
      <c r="BW7" s="38">
        <v>32.909999999999997</v>
      </c>
      <c r="BX7" s="38">
        <v>34.020000000000003</v>
      </c>
      <c r="BY7" s="38">
        <v>37.200000000000003</v>
      </c>
      <c r="BZ7" s="38">
        <v>35.03</v>
      </c>
      <c r="CA7" s="38">
        <v>35.299999999999997</v>
      </c>
      <c r="CB7" s="38">
        <v>-620.37</v>
      </c>
      <c r="CC7" s="38">
        <v>467.71</v>
      </c>
      <c r="CD7" s="38">
        <v>502.36</v>
      </c>
      <c r="CE7" s="38">
        <v>258.89999999999998</v>
      </c>
      <c r="CF7" s="38">
        <v>243.68</v>
      </c>
      <c r="CG7" s="38">
        <v>588.54999999999995</v>
      </c>
      <c r="CH7" s="38">
        <v>561.54</v>
      </c>
      <c r="CI7" s="38">
        <v>553.77</v>
      </c>
      <c r="CJ7" s="38">
        <v>508.64</v>
      </c>
      <c r="CK7" s="38">
        <v>525.22</v>
      </c>
      <c r="CL7" s="38">
        <v>521.14</v>
      </c>
      <c r="CM7" s="38">
        <v>57.14</v>
      </c>
      <c r="CN7" s="38">
        <v>71.430000000000007</v>
      </c>
      <c r="CO7" s="38">
        <v>100</v>
      </c>
      <c r="CP7" s="38">
        <v>78.569999999999993</v>
      </c>
      <c r="CQ7" s="38">
        <v>78.569999999999993</v>
      </c>
      <c r="CR7" s="38">
        <v>37.950000000000003</v>
      </c>
      <c r="CS7" s="38">
        <v>34.92</v>
      </c>
      <c r="CT7" s="38">
        <v>36.44</v>
      </c>
      <c r="CU7" s="38">
        <v>34.29</v>
      </c>
      <c r="CV7" s="38">
        <v>35.340000000000003</v>
      </c>
      <c r="CW7" s="38">
        <v>35.75</v>
      </c>
      <c r="CX7" s="38">
        <v>100</v>
      </c>
      <c r="CY7" s="38">
        <v>86.21</v>
      </c>
      <c r="CZ7" s="38">
        <v>100</v>
      </c>
      <c r="DA7" s="38">
        <v>100</v>
      </c>
      <c r="DB7" s="38">
        <v>100</v>
      </c>
      <c r="DC7" s="38">
        <v>88.2</v>
      </c>
      <c r="DD7" s="38">
        <v>88.64</v>
      </c>
      <c r="DE7" s="38">
        <v>89.93</v>
      </c>
      <c r="DF7" s="38">
        <v>89.88</v>
      </c>
      <c r="DG7" s="38">
        <v>91.52</v>
      </c>
      <c r="DH7" s="38">
        <v>90.51</v>
      </c>
      <c r="DI7" s="38">
        <v>34.020000000000003</v>
      </c>
      <c r="DJ7" s="38">
        <v>36.15</v>
      </c>
      <c r="DK7" s="38">
        <v>38.409999999999997</v>
      </c>
      <c r="DL7" s="38">
        <v>40.68</v>
      </c>
      <c r="DM7" s="38">
        <v>42.94</v>
      </c>
      <c r="DN7" s="38">
        <v>27.64</v>
      </c>
      <c r="DO7" s="38">
        <v>33.58</v>
      </c>
      <c r="DP7" s="38">
        <v>32.36</v>
      </c>
      <c r="DQ7" s="38">
        <v>31.73</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v>
      </c>
      <c r="EL7" s="38">
        <v>0.01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2020-02-04T10:31:14Z</cp:lastPrinted>
  <dcterms:created xsi:type="dcterms:W3CDTF">2019-12-05T04:56:56Z</dcterms:created>
  <dcterms:modified xsi:type="dcterms:W3CDTF">2020-02-20T04:57:56Z</dcterms:modified>
  <cp:category/>
</cp:coreProperties>
</file>