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3　諏訪地域振興局\202142 茅野市\"/>
    </mc:Choice>
  </mc:AlternateContent>
  <workbookProtection workbookAlgorithmName="SHA-512" workbookHashValue="Je9A7k1qQBm2IZEOYIQW1rADIm34IBnzEFMRNbyCJeq3xdApJJsYgIMJgptaA6l2uBxqBR1eYNhWGkXGWN5jOQ==" workbookSaltValue="1CqClB7VQY/HwWJxZwo6yw=="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<sst xmlns="http://schemas.openxmlformats.org/spreadsheetml/2006/main" count="228" uniqueCount="111">
  <si>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</si>
  <si>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</si>
  <si>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</si>
  <si>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</si>
  <si>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</si>
  <si>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</si>
  <si>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</si>
  <si>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</si>
  <si>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</si>
  <si>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</si>
  <si>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</si>
  <si>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</si>
  <si>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</si>
  <si>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</si>
  <si>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</si>
  <si>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</si>
  <si>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</si>
  <si>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</si>
  <si>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</si>
  <si>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</si>
  <si>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</si>
  <si>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</si>
  <si>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</si>
  <si>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</si>
  <si>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</si>
  <si>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</si>
  <si>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</si>
  <si>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</si>
  <si>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</si>
  <si>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</si>
  <si>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</si>
  <si>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</si>
  <si>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</si>
  <si>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</si>
  <si>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</si>
  <si>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</si>
  <si>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</si>
  <si>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</si>
  <si>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</si>
  <si>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</si>
  <si>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</si>
  <si>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</si>
  <si>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</si>
  <si>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</si>
  <si>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</si>
  <si>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</si>
  <si>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</si>
  <si>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</si>
  <si>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</si>
  <si>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</si>
  <si>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</si>
  <si>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</si>
  <si>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</si>
  <si>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</si>
  <si>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</si>
  <si>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</si>
  <si>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</si>
  <si>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</si>
  <si>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</si>
  <si>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</si>
  <si>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</si>
  <si>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</si>
  <si>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</si>
  <si>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</si>
  <si>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</si>
  <si>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</si>
  <si>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</si>
  <si>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</si>
  <si>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</si>
  <si>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</si>
  <si>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</si>
  <si>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</si>
  <si>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</si>
  <si>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</si>
  <si>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</si>
  <si>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</si>
  <si>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</si>
  <si>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</si>
  <si>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</si>
  <si>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</si>
  <si>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</si>
  <si>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</si>
  <si>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</si>
  <si>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</si>
  <si>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</si>
  <si>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</si>
  <si>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</si>
  <si>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</si>
  <si>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</si>
  <si>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</si>
  <si>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</si>
  <si>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</si>
  <si>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</si>
  <si>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</si>
  <si>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</si>
  <si>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</si>
  <si>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茅野市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</si>
  <si>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</si>
  <si>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</si>
  <si>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</si>
  <si>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</si>
  <si>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</si>
  <si>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</si>
  <si>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</si>
  <si>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</si>
  <si>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</si>
  <si>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</si>
  <si>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</si>
  <si>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公共下水道は昭和49年度に整備を始め、当初に整備した下水道管渠は布設から40年以上経過していますが、老朽化の状況については、有形固定資産減価償却率が類似団体と比べてやや上回っているものの、管渠老朽化率は0％であり、管渠改善率は類似団体平均値よりも上回っており、現状では、大きな問題はありません。
　今後は経年による管渠の改築更新の時期を迎えるため、下水道施設全体の中でリスク評価を含めた優先順位等を定めたストックマネジメントの考え方を実行することで、ライフサイクルコストの最小化を図りながら計画的に下水道施設の改築更新を進める予定です。</t>
    <phoneticPr fontId="4"/>
  </si>
  <si>
    <t>　大きな状況の変化としては、まず、蓼科地区の下水道が蓼科汚水幹線管渠整備により諏訪湖流域下水道へ接続され、令和元年度末には蓼科地区の一部が供用開始となります。
　また、昨今の台風等による浸水被害に対応するため、雨水排水施設の整備を急務で行っています。
　このような状況の変化に対応しながら平成29年度に策定した下水道中期ビジョンを踏まえて事業を進めて行きますが、経営の安定化に向けて状況を見極めながら計画の見直しを図っていき、使用料体系の検討、維持管理費の軽減及びストックマネジメント等による適切な管渠の改築更新を行い、長期的視野にたった健全な事業運営を行っていきます。</t>
    <rPh sb="1" eb="2">
      <t>オオ</t>
    </rPh>
    <rPh sb="4" eb="6">
      <t>ジョウキョウ</t>
    </rPh>
    <rPh sb="7" eb="9">
      <t>ヘンカ</t>
    </rPh>
    <rPh sb="17" eb="19">
      <t>タテシナ</t>
    </rPh>
    <rPh sb="19" eb="21">
      <t>チク</t>
    </rPh>
    <rPh sb="22" eb="25">
      <t>ゲスイドウ</t>
    </rPh>
    <rPh sb="39" eb="41">
      <t>スワ</t>
    </rPh>
    <rPh sb="41" eb="42">
      <t>コ</t>
    </rPh>
    <rPh sb="42" eb="44">
      <t>リュウイキ</t>
    </rPh>
    <rPh sb="44" eb="47">
      <t>ゲスイドウ</t>
    </rPh>
    <rPh sb="48" eb="50">
      <t>セツゾク</t>
    </rPh>
    <rPh sb="53" eb="55">
      <t>レイワ</t>
    </rPh>
    <rPh sb="55" eb="56">
      <t>ガン</t>
    </rPh>
    <rPh sb="58" eb="59">
      <t>マツ</t>
    </rPh>
    <rPh sb="61" eb="63">
      <t>タテシナ</t>
    </rPh>
    <rPh sb="63" eb="65">
      <t>チク</t>
    </rPh>
    <rPh sb="66" eb="68">
      <t>イチブ</t>
    </rPh>
    <rPh sb="69" eb="71">
      <t>キョウヨウ</t>
    </rPh>
    <rPh sb="71" eb="73">
      <t>カイシ</t>
    </rPh>
    <rPh sb="84" eb="86">
      <t>サッコン</t>
    </rPh>
    <rPh sb="87" eb="89">
      <t>タイフウ</t>
    </rPh>
    <rPh sb="89" eb="90">
      <t>トウ</t>
    </rPh>
    <rPh sb="93" eb="95">
      <t>シンスイ</t>
    </rPh>
    <rPh sb="95" eb="97">
      <t>ヒガイ</t>
    </rPh>
    <rPh sb="98" eb="100">
      <t>タイオウ</t>
    </rPh>
    <rPh sb="105" eb="107">
      <t>ウスイ</t>
    </rPh>
    <rPh sb="107" eb="109">
      <t>ハイスイ</t>
    </rPh>
    <rPh sb="109" eb="111">
      <t>シセツ</t>
    </rPh>
    <rPh sb="112" eb="114">
      <t>セイビ</t>
    </rPh>
    <rPh sb="115" eb="117">
      <t>キュウム</t>
    </rPh>
    <rPh sb="118" eb="119">
      <t>オコナ</t>
    </rPh>
    <rPh sb="132" eb="134">
      <t>ジョウキョウ</t>
    </rPh>
    <rPh sb="135" eb="137">
      <t>ヘンカ</t>
    </rPh>
    <rPh sb="138" eb="140">
      <t>タイオウ</t>
    </rPh>
    <rPh sb="144" eb="146">
      <t>ヘイセイ</t>
    </rPh>
    <rPh sb="148" eb="150">
      <t>ネンド</t>
    </rPh>
    <rPh sb="151" eb="153">
      <t>サクテイ</t>
    </rPh>
    <rPh sb="155" eb="158">
      <t>ゲスイドウ</t>
    </rPh>
    <rPh sb="158" eb="160">
      <t>チュウキ</t>
    </rPh>
    <phoneticPr fontId="4"/>
  </si>
  <si>
    <t>　快適な生活等を支えている下水道機能を維持するためには、経営の安定が必要となります。
　平成30年度においては、使用料収入が前年度に比べ微増したことや収入に見合った維持管理や管渠の改築更新等を行ったことにより、経常収支比率・経費回収率が類似団体と比べて高い数値であること、累積欠損金が発生していないこと等から、経営の健全性はあるといえます。
　また、企業債残高対事業規模比率についても、類似団体と比べて低い値となっており、投資規模や使用料の水準は比較的適正であると考えられます。
　しかしながら、今後は、人口減少等により使用料収入の減少が見込まれることや、未普及地域の整備、老朽化した管渠更新等に多くの費用を要することから、下水道の経営は徐々に厳しくなっていくことが予想されます。
　適切な人員配置及び業務の効率化等によりコストの縮減を図るとともに、使用料の検討を行うことで収入と支出の適正化を図り、長期的視野に立った健全な事業運営を行っていきます。</t>
    <rPh sb="44" eb="46">
      <t>ヘイセイ</t>
    </rPh>
    <rPh sb="48" eb="50">
      <t>ネンド</t>
    </rPh>
    <rPh sb="56" eb="59">
      <t>シヨウリョウ</t>
    </rPh>
    <rPh sb="59" eb="61">
      <t>シュウニュウ</t>
    </rPh>
    <rPh sb="62" eb="65">
      <t>ゼンネンド</t>
    </rPh>
    <rPh sb="66" eb="67">
      <t>クラ</t>
    </rPh>
    <rPh sb="68" eb="70">
      <t>ビゾウ</t>
    </rPh>
    <rPh sb="75" eb="77">
      <t>シュウニュウ</t>
    </rPh>
    <rPh sb="78" eb="80">
      <t>ミア</t>
    </rPh>
    <rPh sb="96" eb="9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</si>
</sst>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0.25</c:v>
                </c:pt>
                <c:pt idx="1">
                  <c:v>0.08</c:v>
                </c:pt>
                <c:pt idx="2">
                  <c:v>0.16</c:v>
                </c:pt>
                <c:pt idx="3">
                  <c:v>0.19</c:v>
                </c:pt>
                <c:pt idx="4">
                  <c:v>0.22</c:v>
                </c:pt>
              </c:numCache>
            </c:numRef>
          </c:val>
          <c:extLst>
            <c:ext xmlns:c16="http://schemas.microsoft.com/office/drawing/2014/chart" uri="{C3380CC4-5D6E-409C-BE32-E72D297353CC}">
              <c16:uniqueId val="{00000000-BAB0-467F-9CDC-FB09FDAD6E84}"/>
            </c:ext>
          </c:extLst>
        </c:ser>
        <c:dLbls>
          <c:showLegendKey val="0"/>
          <c:showVal val="0"/>
          <c:showCatName val="0"/>
          <c:showSerName val="0"/>
          <c:showPercent val="0"/>
          <c:showBubbleSize val="0"/>
        </c:dLbls>
        <c:gapWidth val="150"/>
        <c:axId val="93147584"/>
        <c:axId val="11721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BAB0-467F-9CDC-FB09FDAD6E84}"/>
            </c:ext>
          </c:extLst>
        </c:ser>
        <c:dLbls>
          <c:showLegendKey val="0"/>
          <c:showVal val="0"/>
          <c:showCatName val="0"/>
          <c:showSerName val="0"/>
          <c:showPercent val="0"/>
          <c:showBubbleSize val="0"/>
        </c:dLbls>
        <c:marker val="1"/>
        <c:smooth val="0"/>
        <c:axId val="93147584"/>
        <c:axId val="117214584"/>
      </c:lineChart>
      <c:dateAx>
        <c:axId val="93147584"/>
        <c:scaling>
          <c:orientation val="minMax"/>
        </c:scaling>
        <c:delete val="1"/>
        <c:axPos val="b"/>
        <c:numFmt formatCode="ge" sourceLinked="1"/>
        <c:majorTickMark val="none"/>
        <c:minorTickMark val="none"/>
        <c:tickLblPos val="none"/>
        <c:crossAx val="117214584"/>
        <c:crosses val="autoZero"/>
        <c:auto val="1"/>
        <c:lblOffset val="100"/>
        <c:baseTimeUnit val="years"/>
      </c:dateAx>
      <c:valAx>
        <c:axId val="11721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DA-4584-AC3C-3738B2851F70}"/>
            </c:ext>
          </c:extLst>
        </c:ser>
        <c:dLbls>
          <c:showLegendKey val="0"/>
          <c:showVal val="0"/>
          <c:showCatName val="0"/>
          <c:showSerName val="0"/>
          <c:showPercent val="0"/>
          <c:showBubbleSize val="0"/>
        </c:dLbls>
        <c:gapWidth val="150"/>
        <c:axId val="93915784"/>
        <c:axId val="9391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21DA-4584-AC3C-3738B2851F70}"/>
            </c:ext>
          </c:extLst>
        </c:ser>
        <c:dLbls>
          <c:showLegendKey val="0"/>
          <c:showVal val="0"/>
          <c:showCatName val="0"/>
          <c:showSerName val="0"/>
          <c:showPercent val="0"/>
          <c:showBubbleSize val="0"/>
        </c:dLbls>
        <c:marker val="1"/>
        <c:smooth val="0"/>
        <c:axId val="93915784"/>
        <c:axId val="93919312"/>
      </c:lineChart>
      <c:dateAx>
        <c:axId val="93915784"/>
        <c:scaling>
          <c:orientation val="minMax"/>
        </c:scaling>
        <c:delete val="1"/>
        <c:axPos val="b"/>
        <c:numFmt formatCode="ge" sourceLinked="1"/>
        <c:majorTickMark val="none"/>
        <c:minorTickMark val="none"/>
        <c:tickLblPos val="none"/>
        <c:crossAx val="93919312"/>
        <c:crosses val="autoZero"/>
        <c:auto val="1"/>
        <c:lblOffset val="100"/>
        <c:baseTimeUnit val="years"/>
      </c:dateAx>
      <c:valAx>
        <c:axId val="9391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1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98.89</c:v>
                </c:pt>
                <c:pt idx="1">
                  <c:v>99.05</c:v>
                </c:pt>
                <c:pt idx="2">
                  <c:v>98.96</c:v>
                </c:pt>
                <c:pt idx="3">
                  <c:v>98.97</c:v>
                </c:pt>
                <c:pt idx="4">
                  <c:v>98.96</c:v>
                </c:pt>
              </c:numCache>
            </c:numRef>
          </c:val>
          <c:extLst>
            <c:ext xmlns:c16="http://schemas.microsoft.com/office/drawing/2014/chart" uri="{C3380CC4-5D6E-409C-BE32-E72D297353CC}">
              <c16:uniqueId val="{00000000-4D21-4626-9AB7-858DA9B8ABE6}"/>
            </c:ext>
          </c:extLst>
        </c:ser>
        <c:dLbls>
          <c:showLegendKey val="0"/>
          <c:showVal val="0"/>
          <c:showCatName val="0"/>
          <c:showSerName val="0"/>
          <c:showPercent val="0"/>
          <c:showBubbleSize val="0"/>
        </c:dLbls>
        <c:gapWidth val="150"/>
        <c:axId val="93916568"/>
        <c:axId val="9392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4D21-4626-9AB7-858DA9B8ABE6}"/>
            </c:ext>
          </c:extLst>
        </c:ser>
        <c:dLbls>
          <c:showLegendKey val="0"/>
          <c:showVal val="0"/>
          <c:showCatName val="0"/>
          <c:showSerName val="0"/>
          <c:showPercent val="0"/>
          <c:showBubbleSize val="0"/>
        </c:dLbls>
        <c:marker val="1"/>
        <c:smooth val="0"/>
        <c:axId val="93916568"/>
        <c:axId val="93920096"/>
      </c:lineChart>
      <c:dateAx>
        <c:axId val="93916568"/>
        <c:scaling>
          <c:orientation val="minMax"/>
        </c:scaling>
        <c:delete val="1"/>
        <c:axPos val="b"/>
        <c:numFmt formatCode="ge" sourceLinked="1"/>
        <c:majorTickMark val="none"/>
        <c:minorTickMark val="none"/>
        <c:tickLblPos val="none"/>
        <c:crossAx val="93920096"/>
        <c:crosses val="autoZero"/>
        <c:auto val="1"/>
        <c:lblOffset val="100"/>
        <c:baseTimeUnit val="years"/>
      </c:dateAx>
      <c:valAx>
        <c:axId val="939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1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127.26</c:v>
                </c:pt>
                <c:pt idx="1">
                  <c:v>126.02</c:v>
                </c:pt>
                <c:pt idx="2">
                  <c:v>125.56</c:v>
                </c:pt>
                <c:pt idx="3">
                  <c:v>122.75</c:v>
                </c:pt>
                <c:pt idx="4">
                  <c:v>125.5</c:v>
                </c:pt>
              </c:numCache>
            </c:numRef>
          </c:val>
          <c:extLst>
            <c:ext xmlns:c16="http://schemas.microsoft.com/office/drawing/2014/chart" uri="{C3380CC4-5D6E-409C-BE32-E72D297353CC}">
              <c16:uniqueId val="{00000000-2ABA-43B0-9499-F2503420877D}"/>
            </c:ext>
          </c:extLst>
        </c:ser>
        <c:dLbls>
          <c:showLegendKey val="0"/>
          <c:showVal val="0"/>
          <c:showCatName val="0"/>
          <c:showSerName val="0"/>
          <c:showPercent val="0"/>
          <c:showBubbleSize val="0"/>
        </c:dLbls>
        <c:gapWidth val="150"/>
        <c:axId val="117217328"/>
        <c:axId val="11721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c:ext xmlns:c16="http://schemas.microsoft.com/office/drawing/2014/chart" uri="{C3380CC4-5D6E-409C-BE32-E72D297353CC}">
              <c16:uniqueId val="{00000001-2ABA-43B0-9499-F2503420877D}"/>
            </c:ext>
          </c:extLst>
        </c:ser>
        <c:dLbls>
          <c:showLegendKey val="0"/>
          <c:showVal val="0"/>
          <c:showCatName val="0"/>
          <c:showSerName val="0"/>
          <c:showPercent val="0"/>
          <c:showBubbleSize val="0"/>
        </c:dLbls>
        <c:marker val="1"/>
        <c:smooth val="0"/>
        <c:axId val="117217328"/>
        <c:axId val="117216544"/>
      </c:lineChart>
      <c:dateAx>
        <c:axId val="117217328"/>
        <c:scaling>
          <c:orientation val="minMax"/>
        </c:scaling>
        <c:delete val="1"/>
        <c:axPos val="b"/>
        <c:numFmt formatCode="ge" sourceLinked="1"/>
        <c:majorTickMark val="none"/>
        <c:minorTickMark val="none"/>
        <c:tickLblPos val="none"/>
        <c:crossAx val="117216544"/>
        <c:crosses val="autoZero"/>
        <c:auto val="1"/>
        <c:lblOffset val="100"/>
        <c:baseTimeUnit val="years"/>
      </c:dateAx>
      <c:valAx>
        <c:axId val="1172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1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19.66</c:v>
                </c:pt>
                <c:pt idx="1">
                  <c:v>21.67</c:v>
                </c:pt>
                <c:pt idx="2">
                  <c:v>24</c:v>
                </c:pt>
                <c:pt idx="3">
                  <c:v>25.92</c:v>
                </c:pt>
                <c:pt idx="4">
                  <c:v>28.31</c:v>
                </c:pt>
              </c:numCache>
            </c:numRef>
          </c:val>
          <c:extLst>
            <c:ext xmlns:c16="http://schemas.microsoft.com/office/drawing/2014/chart" uri="{C3380CC4-5D6E-409C-BE32-E72D297353CC}">
              <c16:uniqueId val="{00000000-96A0-4117-AB20-444714DCE178}"/>
            </c:ext>
          </c:extLst>
        </c:ser>
        <c:dLbls>
          <c:showLegendKey val="0"/>
          <c:showVal val="0"/>
          <c:showCatName val="0"/>
          <c:showSerName val="0"/>
          <c:showPercent val="0"/>
          <c:showBubbleSize val="0"/>
        </c:dLbls>
        <c:gapWidth val="150"/>
        <c:axId val="117216152"/>
        <c:axId val="11721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c:ext xmlns:c16="http://schemas.microsoft.com/office/drawing/2014/chart" uri="{C3380CC4-5D6E-409C-BE32-E72D297353CC}">
              <c16:uniqueId val="{00000001-96A0-4117-AB20-444714DCE178}"/>
            </c:ext>
          </c:extLst>
        </c:ser>
        <c:dLbls>
          <c:showLegendKey val="0"/>
          <c:showVal val="0"/>
          <c:showCatName val="0"/>
          <c:showSerName val="0"/>
          <c:showPercent val="0"/>
          <c:showBubbleSize val="0"/>
        </c:dLbls>
        <c:marker val="1"/>
        <c:smooth val="0"/>
        <c:axId val="117216152"/>
        <c:axId val="117217720"/>
      </c:lineChart>
      <c:dateAx>
        <c:axId val="117216152"/>
        <c:scaling>
          <c:orientation val="minMax"/>
        </c:scaling>
        <c:delete val="1"/>
        <c:axPos val="b"/>
        <c:numFmt formatCode="ge" sourceLinked="1"/>
        <c:majorTickMark val="none"/>
        <c:minorTickMark val="none"/>
        <c:tickLblPos val="none"/>
        <c:crossAx val="117217720"/>
        <c:crosses val="autoZero"/>
        <c:auto val="1"/>
        <c:lblOffset val="100"/>
        <c:baseTimeUnit val="years"/>
      </c:dateAx>
      <c:valAx>
        <c:axId val="11721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1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32-4A7F-B431-9961000C91D4}"/>
            </c:ext>
          </c:extLst>
        </c:ser>
        <c:dLbls>
          <c:showLegendKey val="0"/>
          <c:showVal val="0"/>
          <c:showCatName val="0"/>
          <c:showSerName val="0"/>
          <c:showPercent val="0"/>
          <c:showBubbleSize val="0"/>
        </c:dLbls>
        <c:gapWidth val="150"/>
        <c:axId val="117218504"/>
        <c:axId val="11721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c:ext xmlns:c16="http://schemas.microsoft.com/office/drawing/2014/chart" uri="{C3380CC4-5D6E-409C-BE32-E72D297353CC}">
              <c16:uniqueId val="{00000001-E332-4A7F-B431-9961000C91D4}"/>
            </c:ext>
          </c:extLst>
        </c:ser>
        <c:dLbls>
          <c:showLegendKey val="0"/>
          <c:showVal val="0"/>
          <c:showCatName val="0"/>
          <c:showSerName val="0"/>
          <c:showPercent val="0"/>
          <c:showBubbleSize val="0"/>
        </c:dLbls>
        <c:marker val="1"/>
        <c:smooth val="0"/>
        <c:axId val="117218504"/>
        <c:axId val="117218896"/>
      </c:lineChart>
      <c:dateAx>
        <c:axId val="117218504"/>
        <c:scaling>
          <c:orientation val="minMax"/>
        </c:scaling>
        <c:delete val="1"/>
        <c:axPos val="b"/>
        <c:numFmt formatCode="ge" sourceLinked="1"/>
        <c:majorTickMark val="none"/>
        <c:minorTickMark val="none"/>
        <c:tickLblPos val="none"/>
        <c:crossAx val="117218896"/>
        <c:crosses val="autoZero"/>
        <c:auto val="1"/>
        <c:lblOffset val="100"/>
        <c:baseTimeUnit val="years"/>
      </c:dateAx>
      <c:valAx>
        <c:axId val="11721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1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63-4459-B414-C7280A4A03AD}"/>
            </c:ext>
          </c:extLst>
        </c:ser>
        <c:dLbls>
          <c:showLegendKey val="0"/>
          <c:showVal val="0"/>
          <c:showCatName val="0"/>
          <c:showSerName val="0"/>
          <c:showPercent val="0"/>
          <c:showBubbleSize val="0"/>
        </c:dLbls>
        <c:gapWidth val="150"/>
        <c:axId val="93635592"/>
        <c:axId val="9363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c:ext xmlns:c16="http://schemas.microsoft.com/office/drawing/2014/chart" uri="{C3380CC4-5D6E-409C-BE32-E72D297353CC}">
              <c16:uniqueId val="{00000001-4C63-4459-B414-C7280A4A03AD}"/>
            </c:ext>
          </c:extLst>
        </c:ser>
        <c:dLbls>
          <c:showLegendKey val="0"/>
          <c:showVal val="0"/>
          <c:showCatName val="0"/>
          <c:showSerName val="0"/>
          <c:showPercent val="0"/>
          <c:showBubbleSize val="0"/>
        </c:dLbls>
        <c:marker val="1"/>
        <c:smooth val="0"/>
        <c:axId val="93635592"/>
        <c:axId val="93633240"/>
      </c:lineChart>
      <c:dateAx>
        <c:axId val="93635592"/>
        <c:scaling>
          <c:orientation val="minMax"/>
        </c:scaling>
        <c:delete val="1"/>
        <c:axPos val="b"/>
        <c:numFmt formatCode="ge" sourceLinked="1"/>
        <c:majorTickMark val="none"/>
        <c:minorTickMark val="none"/>
        <c:tickLblPos val="none"/>
        <c:crossAx val="93633240"/>
        <c:crosses val="autoZero"/>
        <c:auto val="1"/>
        <c:lblOffset val="100"/>
        <c:baseTimeUnit val="years"/>
      </c:dateAx>
      <c:valAx>
        <c:axId val="9363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3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49.52</c:v>
                </c:pt>
                <c:pt idx="1">
                  <c:v>63.74</c:v>
                </c:pt>
                <c:pt idx="2">
                  <c:v>72.849999999999994</c:v>
                </c:pt>
                <c:pt idx="3">
                  <c:v>67.58</c:v>
                </c:pt>
                <c:pt idx="4">
                  <c:v>69.849999999999994</c:v>
                </c:pt>
              </c:numCache>
            </c:numRef>
          </c:val>
          <c:extLst>
            <c:ext xmlns:c16="http://schemas.microsoft.com/office/drawing/2014/chart" uri="{C3380CC4-5D6E-409C-BE32-E72D297353CC}">
              <c16:uniqueId val="{00000000-3009-4A13-999B-F95628DD9873}"/>
            </c:ext>
          </c:extLst>
        </c:ser>
        <c:dLbls>
          <c:showLegendKey val="0"/>
          <c:showVal val="0"/>
          <c:showCatName val="0"/>
          <c:showSerName val="0"/>
          <c:showPercent val="0"/>
          <c:showBubbleSize val="0"/>
        </c:dLbls>
        <c:gapWidth val="150"/>
        <c:axId val="93634024"/>
        <c:axId val="9363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c:ext xmlns:c16="http://schemas.microsoft.com/office/drawing/2014/chart" uri="{C3380CC4-5D6E-409C-BE32-E72D297353CC}">
              <c16:uniqueId val="{00000001-3009-4A13-999B-F95628DD9873}"/>
            </c:ext>
          </c:extLst>
        </c:ser>
        <c:dLbls>
          <c:showLegendKey val="0"/>
          <c:showVal val="0"/>
          <c:showCatName val="0"/>
          <c:showSerName val="0"/>
          <c:showPercent val="0"/>
          <c:showBubbleSize val="0"/>
        </c:dLbls>
        <c:marker val="1"/>
        <c:smooth val="0"/>
        <c:axId val="93634024"/>
        <c:axId val="93634416"/>
      </c:lineChart>
      <c:dateAx>
        <c:axId val="93634024"/>
        <c:scaling>
          <c:orientation val="minMax"/>
        </c:scaling>
        <c:delete val="1"/>
        <c:axPos val="b"/>
        <c:numFmt formatCode="ge" sourceLinked="1"/>
        <c:majorTickMark val="none"/>
        <c:minorTickMark val="none"/>
        <c:tickLblPos val="none"/>
        <c:crossAx val="93634416"/>
        <c:crosses val="autoZero"/>
        <c:auto val="1"/>
        <c:lblOffset val="100"/>
        <c:baseTimeUnit val="years"/>
      </c:dateAx>
      <c:valAx>
        <c:axId val="9363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3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545.88</c:v>
                </c:pt>
                <c:pt idx="1">
                  <c:v>453.36</c:v>
                </c:pt>
                <c:pt idx="2">
                  <c:v>466.27</c:v>
                </c:pt>
                <c:pt idx="3">
                  <c:v>405.36</c:v>
                </c:pt>
                <c:pt idx="4">
                  <c:v>390.71</c:v>
                </c:pt>
              </c:numCache>
            </c:numRef>
          </c:val>
          <c:extLst>
            <c:ext xmlns:c16="http://schemas.microsoft.com/office/drawing/2014/chart" uri="{C3380CC4-5D6E-409C-BE32-E72D297353CC}">
              <c16:uniqueId val="{00000000-1674-47B0-8AA5-C6B392C72D1F}"/>
            </c:ext>
          </c:extLst>
        </c:ser>
        <c:dLbls>
          <c:showLegendKey val="0"/>
          <c:showVal val="0"/>
          <c:showCatName val="0"/>
          <c:showSerName val="0"/>
          <c:showPercent val="0"/>
          <c:showBubbleSize val="0"/>
        </c:dLbls>
        <c:gapWidth val="150"/>
        <c:axId val="93636376"/>
        <c:axId val="9363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1674-47B0-8AA5-C6B392C72D1F}"/>
            </c:ext>
          </c:extLst>
        </c:ser>
        <c:dLbls>
          <c:showLegendKey val="0"/>
          <c:showVal val="0"/>
          <c:showCatName val="0"/>
          <c:showSerName val="0"/>
          <c:showPercent val="0"/>
          <c:showBubbleSize val="0"/>
        </c:dLbls>
        <c:marker val="1"/>
        <c:smooth val="0"/>
        <c:axId val="93636376"/>
        <c:axId val="93630104"/>
      </c:lineChart>
      <c:dateAx>
        <c:axId val="93636376"/>
        <c:scaling>
          <c:orientation val="minMax"/>
        </c:scaling>
        <c:delete val="1"/>
        <c:axPos val="b"/>
        <c:numFmt formatCode="ge" sourceLinked="1"/>
        <c:majorTickMark val="none"/>
        <c:minorTickMark val="none"/>
        <c:tickLblPos val="none"/>
        <c:crossAx val="93630104"/>
        <c:crosses val="autoZero"/>
        <c:auto val="1"/>
        <c:lblOffset val="100"/>
        <c:baseTimeUnit val="years"/>
      </c:dateAx>
      <c:valAx>
        <c:axId val="9363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3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165.86</c:v>
                </c:pt>
                <c:pt idx="1">
                  <c:v>155.32</c:v>
                </c:pt>
                <c:pt idx="2">
                  <c:v>147.63</c:v>
                </c:pt>
                <c:pt idx="3">
                  <c:v>141.91999999999999</c:v>
                </c:pt>
                <c:pt idx="4">
                  <c:v>146.26</c:v>
                </c:pt>
              </c:numCache>
            </c:numRef>
          </c:val>
          <c:extLst>
            <c:ext xmlns:c16="http://schemas.microsoft.com/office/drawing/2014/chart" uri="{C3380CC4-5D6E-409C-BE32-E72D297353CC}">
              <c16:uniqueId val="{00000000-A045-46F8-A13A-A80C546C3E9E}"/>
            </c:ext>
          </c:extLst>
        </c:ser>
        <c:dLbls>
          <c:showLegendKey val="0"/>
          <c:showVal val="0"/>
          <c:showCatName val="0"/>
          <c:showSerName val="0"/>
          <c:showPercent val="0"/>
          <c:showBubbleSize val="0"/>
        </c:dLbls>
        <c:gapWidth val="150"/>
        <c:axId val="93634808"/>
        <c:axId val="9363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A045-46F8-A13A-A80C546C3E9E}"/>
            </c:ext>
          </c:extLst>
        </c:ser>
        <c:dLbls>
          <c:showLegendKey val="0"/>
          <c:showVal val="0"/>
          <c:showCatName val="0"/>
          <c:showSerName val="0"/>
          <c:showPercent val="0"/>
          <c:showBubbleSize val="0"/>
        </c:dLbls>
        <c:marker val="1"/>
        <c:smooth val="0"/>
        <c:axId val="93634808"/>
        <c:axId val="93635200"/>
      </c:lineChart>
      <c:dateAx>
        <c:axId val="93634808"/>
        <c:scaling>
          <c:orientation val="minMax"/>
        </c:scaling>
        <c:delete val="1"/>
        <c:axPos val="b"/>
        <c:numFmt formatCode="ge" sourceLinked="1"/>
        <c:majorTickMark val="none"/>
        <c:minorTickMark val="none"/>
        <c:tickLblPos val="none"/>
        <c:crossAx val="93635200"/>
        <c:crosses val="autoZero"/>
        <c:auto val="1"/>
        <c:lblOffset val="100"/>
        <c:baseTimeUnit val="years"/>
      </c:dateAx>
      <c:valAx>
        <c:axId val="9363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3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106.93</c:v>
                </c:pt>
                <c:pt idx="1">
                  <c:v>113.67</c:v>
                </c:pt>
                <c:pt idx="2">
                  <c:v>118.04</c:v>
                </c:pt>
                <c:pt idx="3">
                  <c:v>123.66</c:v>
                </c:pt>
                <c:pt idx="4">
                  <c:v>120.04</c:v>
                </c:pt>
              </c:numCache>
            </c:numRef>
          </c:val>
          <c:extLst>
            <c:ext xmlns:c16="http://schemas.microsoft.com/office/drawing/2014/chart" uri="{C3380CC4-5D6E-409C-BE32-E72D297353CC}">
              <c16:uniqueId val="{00000000-A2F7-4167-9534-6C6130E9D6FA}"/>
            </c:ext>
          </c:extLst>
        </c:ser>
        <c:dLbls>
          <c:showLegendKey val="0"/>
          <c:showVal val="0"/>
          <c:showCatName val="0"/>
          <c:showSerName val="0"/>
          <c:showPercent val="0"/>
          <c:showBubbleSize val="0"/>
        </c:dLbls>
        <c:gapWidth val="150"/>
        <c:axId val="93914216"/>
        <c:axId val="9391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A2F7-4167-9534-6C6130E9D6FA}"/>
            </c:ext>
          </c:extLst>
        </c:ser>
        <c:dLbls>
          <c:showLegendKey val="0"/>
          <c:showVal val="0"/>
          <c:showCatName val="0"/>
          <c:showSerName val="0"/>
          <c:showPercent val="0"/>
          <c:showBubbleSize val="0"/>
        </c:dLbls>
        <c:marker val="1"/>
        <c:smooth val="0"/>
        <c:axId val="93914216"/>
        <c:axId val="93914608"/>
      </c:lineChart>
      <c:dateAx>
        <c:axId val="93914216"/>
        <c:scaling>
          <c:orientation val="minMax"/>
        </c:scaling>
        <c:delete val="1"/>
        <c:axPos val="b"/>
        <c:numFmt formatCode="ge" sourceLinked="1"/>
        <c:majorTickMark val="none"/>
        <c:minorTickMark val="none"/>
        <c:tickLblPos val="none"/>
        <c:crossAx val="93914608"/>
        <c:crosses val="autoZero"/>
        <c:auto val="1"/>
        <c:lblOffset val="100"/>
        <c:baseTimeUnit val="years"/>
      </c:dateAx>
      <c:valAx>
        <c:axId val="9391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1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茅野市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56011</v>
      </c>
      <c r="AM8" s="50"/>
      <c r="AN8" s="50"/>
      <c r="AO8" s="50"/>
      <c r="AP8" s="50"/>
      <c r="AQ8" s="50"/>
      <c r="AR8" s="50"/>
      <c r="AS8" s="50"/>
      <c r="AT8" s="45">
        <f>データ!T6</f>
        <v>266.58999999999997</v>
      </c>
      <c r="AU8" s="45"/>
      <c r="AV8" s="45"/>
      <c r="AW8" s="45"/>
      <c r="AX8" s="45"/>
      <c r="AY8" s="45"/>
      <c r="AZ8" s="45"/>
      <c r="BA8" s="45"/>
      <c r="BB8" s="45">
        <f>データ!U6</f>
        <v>210.1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52.54</v>
      </c>
      <c r="J10" s="45"/>
      <c r="K10" s="45"/>
      <c r="L10" s="45"/>
      <c r="M10" s="45"/>
      <c r="N10" s="45"/>
      <c r="O10" s="45"/>
      <c r="P10" s="45">
        <f>データ!P6</f>
        <v>88.9</v>
      </c>
      <c r="Q10" s="45"/>
      <c r="R10" s="45"/>
      <c r="S10" s="45"/>
      <c r="T10" s="45"/>
      <c r="U10" s="45"/>
      <c r="V10" s="45"/>
      <c r="W10" s="45">
        <f>データ!Q6</f>
        <v>72.680000000000007</v>
      </c>
      <c r="X10" s="45"/>
      <c r="Y10" s="45"/>
      <c r="Z10" s="45"/>
      <c r="AA10" s="45"/>
      <c r="AB10" s="45"/>
      <c r="AC10" s="45"/>
      <c r="AD10" s="50">
        <f>データ!R6</f>
        <v>3061</v>
      </c>
      <c r="AE10" s="50"/>
      <c r="AF10" s="50"/>
      <c r="AG10" s="50"/>
      <c r="AH10" s="50"/>
      <c r="AI10" s="50"/>
      <c r="AJ10" s="50"/>
      <c r="AK10" s="2"/>
      <c r="AL10" s="50">
        <f>データ!V6</f>
        <v>49537</v>
      </c>
      <c r="AM10" s="50"/>
      <c r="AN10" s="50"/>
      <c r="AO10" s="50"/>
      <c r="AP10" s="50"/>
      <c r="AQ10" s="50"/>
      <c r="AR10" s="50"/>
      <c r="AS10" s="50"/>
      <c r="AT10" s="45">
        <f>データ!W6</f>
        <v>19.7</v>
      </c>
      <c r="AU10" s="45"/>
      <c r="AV10" s="45"/>
      <c r="AW10" s="45"/>
      <c r="AX10" s="45"/>
      <c r="AY10" s="45"/>
      <c r="AZ10" s="45"/>
      <c r="BA10" s="45"/>
      <c r="BB10" s="45">
        <f>データ!X6</f>
        <v>2514.5700000000002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x/T+dF2XdrT1Xoun/+8rhL8rZcw8iSRloYII+a8eJP2eymbcYqaKWuWp7B+TCk++G9JZeZ+kJxVvpnabkSYIMg==" saltValue="reJjGyAGJO/vuTFYhnhAT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202142</v>
      </c>
      <c r="D6" s="33">
        <f t="shared" si="3"/>
        <v>46</v>
      </c>
      <c r="E6" s="33">
        <f t="shared" si="3"/>
        <v>17</v>
      </c>
      <c r="F6" s="33">
        <f t="shared" si="3"/>
        <v>1</v>
      </c>
      <c r="G6" s="33">
        <f t="shared" si="3"/>
        <v>0</v>
      </c>
      <c r="H6" s="33" t="str">
        <f t="shared" si="3"/>
        <v>長野県　茅野市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52.54</v>
      </c>
      <c r="P6" s="34">
        <f t="shared" si="3"/>
        <v>88.9</v>
      </c>
      <c r="Q6" s="34">
        <f t="shared" si="3"/>
        <v>72.680000000000007</v>
      </c>
      <c r="R6" s="34">
        <f t="shared" si="3"/>
        <v>3061</v>
      </c>
      <c r="S6" s="34">
        <f t="shared" si="3"/>
        <v>56011</v>
      </c>
      <c r="T6" s="34">
        <f t="shared" si="3"/>
        <v>266.58999999999997</v>
      </c>
      <c r="U6" s="34">
        <f t="shared" si="3"/>
        <v>210.1</v>
      </c>
      <c r="V6" s="34">
        <f t="shared" si="3"/>
        <v>49537</v>
      </c>
      <c r="W6" s="34">
        <f t="shared" si="3"/>
        <v>19.7</v>
      </c>
      <c r="X6" s="34">
        <f t="shared" si="3"/>
        <v>2514.5700000000002</v>
      </c>
      <c r="Y6" s="35">
        <f>IF(Y7="",NA(),Y7)</f>
        <v>127.26</v>
      </c>
      <c r="Z6" s="35">
        <f t="shared" ref="Z6:AH6" si="4">IF(Z7="",NA(),Z7)</f>
        <v>126.02</v>
      </c>
      <c r="AA6" s="35">
        <f t="shared" si="4"/>
        <v>125.56</v>
      </c>
      <c r="AB6" s="35">
        <f t="shared" si="4"/>
        <v>122.75</v>
      </c>
      <c r="AC6" s="35">
        <f t="shared" si="4"/>
        <v>125.5</v>
      </c>
      <c r="AD6" s="35">
        <f t="shared" si="4"/>
        <v>108.77</v>
      </c>
      <c r="AE6" s="35">
        <f t="shared" si="4"/>
        <v>109.48</v>
      </c>
      <c r="AF6" s="35">
        <f t="shared" si="4"/>
        <v>109.27</v>
      </c>
      <c r="AG6" s="35">
        <f t="shared" si="4"/>
        <v>108.03</v>
      </c>
      <c r="AH6" s="35">
        <f t="shared" si="4"/>
        <v>106.9</v>
      </c>
      <c r="AI6" s="34" t="str">
        <f>IF(AI7="","",IF(AI7="-","【-】","【"&amp;SUBSTITUTE(TEXT(AI7,"#,##0.00"),"-","△")&amp;"】"))</f>
        <v>【108.69】</v>
      </c>
      <c r="AJ6" s="34">
        <f>IF(AJ7="",NA(),AJ7)</f>
        <v>0</v>
      </c>
      <c r="AK6" s="34">
        <f t="shared" ref="AK6:AS6" si="5">IF(AK7="",NA(),AK7)</f>
        <v>0</v>
      </c>
      <c r="AL6" s="34">
        <f t="shared" si="5"/>
        <v>0</v>
      </c>
      <c r="AM6" s="34">
        <f t="shared" si="5"/>
        <v>0</v>
      </c>
      <c r="AN6" s="34">
        <f t="shared" si="5"/>
        <v>0</v>
      </c>
      <c r="AO6" s="35">
        <f t="shared" si="5"/>
        <v>21.47</v>
      </c>
      <c r="AP6" s="35">
        <f t="shared" si="5"/>
        <v>16.34</v>
      </c>
      <c r="AQ6" s="35">
        <f t="shared" si="5"/>
        <v>15.65</v>
      </c>
      <c r="AR6" s="35">
        <f t="shared" si="5"/>
        <v>13.55</v>
      </c>
      <c r="AS6" s="35">
        <f t="shared" si="5"/>
        <v>9.06</v>
      </c>
      <c r="AT6" s="34" t="str">
        <f>IF(AT7="","",IF(AT7="-","【-】","【"&amp;SUBSTITUTE(TEXT(AT7,"#,##0.00"),"-","△")&amp;"】"))</f>
        <v>【3.28】</v>
      </c>
      <c r="AU6" s="35">
        <f>IF(AU7="",NA(),AU7)</f>
        <v>49.52</v>
      </c>
      <c r="AV6" s="35">
        <f t="shared" ref="AV6:BD6" si="6">IF(AV7="",NA(),AV7)</f>
        <v>63.74</v>
      </c>
      <c r="AW6" s="35">
        <f t="shared" si="6"/>
        <v>72.849999999999994</v>
      </c>
      <c r="AX6" s="35">
        <f t="shared" si="6"/>
        <v>67.58</v>
      </c>
      <c r="AY6" s="35">
        <f t="shared" si="6"/>
        <v>69.849999999999994</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545.88</v>
      </c>
      <c r="BG6" s="35">
        <f t="shared" ref="BG6:BO6" si="7">IF(BG7="",NA(),BG7)</f>
        <v>453.36</v>
      </c>
      <c r="BH6" s="35">
        <f t="shared" si="7"/>
        <v>466.27</v>
      </c>
      <c r="BI6" s="35">
        <f t="shared" si="7"/>
        <v>405.36</v>
      </c>
      <c r="BJ6" s="35">
        <f t="shared" si="7"/>
        <v>390.71</v>
      </c>
      <c r="BK6" s="35">
        <f t="shared" si="7"/>
        <v>854.16</v>
      </c>
      <c r="BL6" s="35">
        <f t="shared" si="7"/>
        <v>848.31</v>
      </c>
      <c r="BM6" s="35">
        <f t="shared" si="7"/>
        <v>774.99</v>
      </c>
      <c r="BN6" s="35">
        <f t="shared" si="7"/>
        <v>799.41</v>
      </c>
      <c r="BO6" s="35">
        <f t="shared" si="7"/>
        <v>820.36</v>
      </c>
      <c r="BP6" s="34" t="str">
        <f>IF(BP7="","",IF(BP7="-","【-】","【"&amp;SUBSTITUTE(TEXT(BP7,"#,##0.00"),"-","△")&amp;"】"))</f>
        <v>【682.78】</v>
      </c>
      <c r="BQ6" s="35">
        <f>IF(BQ7="",NA(),BQ7)</f>
        <v>165.86</v>
      </c>
      <c r="BR6" s="35">
        <f t="shared" ref="BR6:BZ6" si="8">IF(BR7="",NA(),BR7)</f>
        <v>155.32</v>
      </c>
      <c r="BS6" s="35">
        <f t="shared" si="8"/>
        <v>147.63</v>
      </c>
      <c r="BT6" s="35">
        <f t="shared" si="8"/>
        <v>141.91999999999999</v>
      </c>
      <c r="BU6" s="35">
        <f t="shared" si="8"/>
        <v>146.26</v>
      </c>
      <c r="BV6" s="35">
        <f t="shared" si="8"/>
        <v>93.13</v>
      </c>
      <c r="BW6" s="35">
        <f t="shared" si="8"/>
        <v>94.38</v>
      </c>
      <c r="BX6" s="35">
        <f t="shared" si="8"/>
        <v>96.57</v>
      </c>
      <c r="BY6" s="35">
        <f t="shared" si="8"/>
        <v>96.54</v>
      </c>
      <c r="BZ6" s="35">
        <f t="shared" si="8"/>
        <v>95.4</v>
      </c>
      <c r="CA6" s="34" t="str">
        <f>IF(CA7="","",IF(CA7="-","【-】","【"&amp;SUBSTITUTE(TEXT(CA7,"#,##0.00"),"-","△")&amp;"】"))</f>
        <v>【100.91】</v>
      </c>
      <c r="CB6" s="35">
        <f>IF(CB7="",NA(),CB7)</f>
        <v>106.93</v>
      </c>
      <c r="CC6" s="35">
        <f t="shared" ref="CC6:CK6" si="9">IF(CC7="",NA(),CC7)</f>
        <v>113.67</v>
      </c>
      <c r="CD6" s="35">
        <f t="shared" si="9"/>
        <v>118.04</v>
      </c>
      <c r="CE6" s="35">
        <f t="shared" si="9"/>
        <v>123.66</v>
      </c>
      <c r="CF6" s="35">
        <f t="shared" si="9"/>
        <v>120.04</v>
      </c>
      <c r="CG6" s="35">
        <f t="shared" si="9"/>
        <v>167.97</v>
      </c>
      <c r="CH6" s="35">
        <f t="shared" si="9"/>
        <v>165.45</v>
      </c>
      <c r="CI6" s="35">
        <f t="shared" si="9"/>
        <v>161.54</v>
      </c>
      <c r="CJ6" s="35">
        <f t="shared" si="9"/>
        <v>162.81</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98.89</v>
      </c>
      <c r="CY6" s="35">
        <f t="shared" ref="CY6:DG6" si="11">IF(CY7="",NA(),CY7)</f>
        <v>99.05</v>
      </c>
      <c r="CZ6" s="35">
        <f t="shared" si="11"/>
        <v>98.96</v>
      </c>
      <c r="DA6" s="35">
        <f t="shared" si="11"/>
        <v>98.97</v>
      </c>
      <c r="DB6" s="35">
        <f t="shared" si="11"/>
        <v>98.96</v>
      </c>
      <c r="DC6" s="35">
        <f t="shared" si="11"/>
        <v>91.11</v>
      </c>
      <c r="DD6" s="35">
        <f t="shared" si="11"/>
        <v>91.44</v>
      </c>
      <c r="DE6" s="35">
        <f t="shared" si="11"/>
        <v>91.76</v>
      </c>
      <c r="DF6" s="35">
        <f t="shared" si="11"/>
        <v>92.3</v>
      </c>
      <c r="DG6" s="35">
        <f t="shared" si="11"/>
        <v>92.55</v>
      </c>
      <c r="DH6" s="34" t="str">
        <f>IF(DH7="","",IF(DH7="-","【-】","【"&amp;SUBSTITUTE(TEXT(DH7,"#,##0.00"),"-","△")&amp;"】"))</f>
        <v>【95.20】</v>
      </c>
      <c r="DI6" s="35">
        <f>IF(DI7="",NA(),DI7)</f>
        <v>19.66</v>
      </c>
      <c r="DJ6" s="35">
        <f t="shared" ref="DJ6:DR6" si="12">IF(DJ7="",NA(),DJ7)</f>
        <v>21.67</v>
      </c>
      <c r="DK6" s="35">
        <f t="shared" si="12"/>
        <v>24</v>
      </c>
      <c r="DL6" s="35">
        <f t="shared" si="12"/>
        <v>25.92</v>
      </c>
      <c r="DM6" s="35">
        <f t="shared" si="12"/>
        <v>28.31</v>
      </c>
      <c r="DN6" s="35">
        <f t="shared" si="12"/>
        <v>25.52</v>
      </c>
      <c r="DO6" s="35">
        <f t="shared" si="12"/>
        <v>25.89</v>
      </c>
      <c r="DP6" s="35">
        <f t="shared" si="12"/>
        <v>26.63</v>
      </c>
      <c r="DQ6" s="35">
        <f t="shared" si="12"/>
        <v>25.61</v>
      </c>
      <c r="DR6" s="35">
        <f t="shared" si="12"/>
        <v>26.13</v>
      </c>
      <c r="DS6" s="34" t="str">
        <f>IF(DS7="","",IF(DS7="-","【-】","【"&amp;SUBSTITUTE(TEXT(DS7,"#,##0.00"),"-","△")&amp;"】"))</f>
        <v>【38.60】</v>
      </c>
      <c r="DT6" s="34">
        <f>IF(DT7="",NA(),DT7)</f>
        <v>0</v>
      </c>
      <c r="DU6" s="34">
        <f t="shared" ref="DU6:EC6" si="13">IF(DU7="",NA(),DU7)</f>
        <v>0</v>
      </c>
      <c r="DV6" s="34">
        <f t="shared" si="13"/>
        <v>0</v>
      </c>
      <c r="DW6" s="34">
        <f t="shared" si="13"/>
        <v>0</v>
      </c>
      <c r="DX6" s="34">
        <f t="shared" si="13"/>
        <v>0</v>
      </c>
      <c r="DY6" s="35">
        <f t="shared" si="13"/>
        <v>0.76</v>
      </c>
      <c r="DZ6" s="35">
        <f t="shared" si="13"/>
        <v>0.71</v>
      </c>
      <c r="EA6" s="35">
        <f t="shared" si="13"/>
        <v>0.95</v>
      </c>
      <c r="EB6" s="35">
        <f t="shared" si="13"/>
        <v>1.07</v>
      </c>
      <c r="EC6" s="35">
        <f t="shared" si="13"/>
        <v>1.03</v>
      </c>
      <c r="ED6" s="34" t="str">
        <f>IF(ED7="","",IF(ED7="-","【-】","【"&amp;SUBSTITUTE(TEXT(ED7,"#,##0.00"),"-","△")&amp;"】"))</f>
        <v>【5.64】</v>
      </c>
      <c r="EE6" s="35">
        <f>IF(EE7="",NA(),EE7)</f>
        <v>0.25</v>
      </c>
      <c r="EF6" s="35">
        <f t="shared" ref="EF6:EN6" si="14">IF(EF7="",NA(),EF7)</f>
        <v>0.08</v>
      </c>
      <c r="EG6" s="35">
        <f t="shared" si="14"/>
        <v>0.16</v>
      </c>
      <c r="EH6" s="35">
        <f t="shared" si="14"/>
        <v>0.19</v>
      </c>
      <c r="EI6" s="35">
        <f t="shared" si="14"/>
        <v>0.22</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15">
      <c r="A7" s="28"/>
      <c r="B7" s="37">
        <v>2018</v>
      </c>
      <c r="C7" s="37">
        <v>202142</v>
      </c>
      <c r="D7" s="37">
        <v>46</v>
      </c>
      <c r="E7" s="37">
        <v>17</v>
      </c>
      <c r="F7" s="37">
        <v>1</v>
      </c>
      <c r="G7" s="37">
        <v>0</v>
      </c>
      <c r="H7" s="37" t="s">
        <v>96</v>
      </c>
      <c r="I7" s="37" t="s">
        <v>97</v>
      </c>
      <c r="J7" s="37" t="s">
        <v>98</v>
      </c>
      <c r="K7" s="37" t="s">
        <v>99</v>
      </c>
      <c r="L7" s="37" t="s">
        <v>100</v>
      </c>
      <c r="M7" s="37" t="s">
        <v>101</v>
      </c>
      <c r="N7" s="38" t="s">
        <v>102</v>
      </c>
      <c r="O7" s="38">
        <v>52.54</v>
      </c>
      <c r="P7" s="38">
        <v>88.9</v>
      </c>
      <c r="Q7" s="38">
        <v>72.680000000000007</v>
      </c>
      <c r="R7" s="38">
        <v>3061</v>
      </c>
      <c r="S7" s="38">
        <v>56011</v>
      </c>
      <c r="T7" s="38">
        <v>266.58999999999997</v>
      </c>
      <c r="U7" s="38">
        <v>210.1</v>
      </c>
      <c r="V7" s="38">
        <v>49537</v>
      </c>
      <c r="W7" s="38">
        <v>19.7</v>
      </c>
      <c r="X7" s="38">
        <v>2514.5700000000002</v>
      </c>
      <c r="Y7" s="38">
        <v>127.26</v>
      </c>
      <c r="Z7" s="38">
        <v>126.02</v>
      </c>
      <c r="AA7" s="38">
        <v>125.56</v>
      </c>
      <c r="AB7" s="38">
        <v>122.75</v>
      </c>
      <c r="AC7" s="38">
        <v>125.5</v>
      </c>
      <c r="AD7" s="38">
        <v>108.77</v>
      </c>
      <c r="AE7" s="38">
        <v>109.48</v>
      </c>
      <c r="AF7" s="38">
        <v>109.27</v>
      </c>
      <c r="AG7" s="38">
        <v>108.03</v>
      </c>
      <c r="AH7" s="38">
        <v>106.9</v>
      </c>
      <c r="AI7" s="38">
        <v>108.69</v>
      </c>
      <c r="AJ7" s="38">
        <v>0</v>
      </c>
      <c r="AK7" s="38">
        <v>0</v>
      </c>
      <c r="AL7" s="38">
        <v>0</v>
      </c>
      <c r="AM7" s="38">
        <v>0</v>
      </c>
      <c r="AN7" s="38">
        <v>0</v>
      </c>
      <c r="AO7" s="38">
        <v>21.47</v>
      </c>
      <c r="AP7" s="38">
        <v>16.34</v>
      </c>
      <c r="AQ7" s="38">
        <v>15.65</v>
      </c>
      <c r="AR7" s="38">
        <v>13.55</v>
      </c>
      <c r="AS7" s="38">
        <v>9.06</v>
      </c>
      <c r="AT7" s="38">
        <v>3.28</v>
      </c>
      <c r="AU7" s="38">
        <v>49.52</v>
      </c>
      <c r="AV7" s="38">
        <v>63.74</v>
      </c>
      <c r="AW7" s="38">
        <v>72.849999999999994</v>
      </c>
      <c r="AX7" s="38">
        <v>67.58</v>
      </c>
      <c r="AY7" s="38">
        <v>69.849999999999994</v>
      </c>
      <c r="AZ7" s="38">
        <v>79.239999999999995</v>
      </c>
      <c r="BA7" s="38">
        <v>78.930000000000007</v>
      </c>
      <c r="BB7" s="38">
        <v>77.94</v>
      </c>
      <c r="BC7" s="38">
        <v>78.45</v>
      </c>
      <c r="BD7" s="38">
        <v>76.31</v>
      </c>
      <c r="BE7" s="38">
        <v>69.489999999999995</v>
      </c>
      <c r="BF7" s="38">
        <v>545.88</v>
      </c>
      <c r="BG7" s="38">
        <v>453.36</v>
      </c>
      <c r="BH7" s="38">
        <v>466.27</v>
      </c>
      <c r="BI7" s="38">
        <v>405.36</v>
      </c>
      <c r="BJ7" s="38">
        <v>390.71</v>
      </c>
      <c r="BK7" s="38">
        <v>854.16</v>
      </c>
      <c r="BL7" s="38">
        <v>848.31</v>
      </c>
      <c r="BM7" s="38">
        <v>774.99</v>
      </c>
      <c r="BN7" s="38">
        <v>799.41</v>
      </c>
      <c r="BO7" s="38">
        <v>820.36</v>
      </c>
      <c r="BP7" s="38">
        <v>682.78</v>
      </c>
      <c r="BQ7" s="38">
        <v>165.86</v>
      </c>
      <c r="BR7" s="38">
        <v>155.32</v>
      </c>
      <c r="BS7" s="38">
        <v>147.63</v>
      </c>
      <c r="BT7" s="38">
        <v>141.91999999999999</v>
      </c>
      <c r="BU7" s="38">
        <v>146.26</v>
      </c>
      <c r="BV7" s="38">
        <v>93.13</v>
      </c>
      <c r="BW7" s="38">
        <v>94.38</v>
      </c>
      <c r="BX7" s="38">
        <v>96.57</v>
      </c>
      <c r="BY7" s="38">
        <v>96.54</v>
      </c>
      <c r="BZ7" s="38">
        <v>95.4</v>
      </c>
      <c r="CA7" s="38">
        <v>100.91</v>
      </c>
      <c r="CB7" s="38">
        <v>106.93</v>
      </c>
      <c r="CC7" s="38">
        <v>113.67</v>
      </c>
      <c r="CD7" s="38">
        <v>118.04</v>
      </c>
      <c r="CE7" s="38">
        <v>123.66</v>
      </c>
      <c r="CF7" s="38">
        <v>120.04</v>
      </c>
      <c r="CG7" s="38">
        <v>167.97</v>
      </c>
      <c r="CH7" s="38">
        <v>165.45</v>
      </c>
      <c r="CI7" s="38">
        <v>161.54</v>
      </c>
      <c r="CJ7" s="38">
        <v>162.81</v>
      </c>
      <c r="CK7" s="38">
        <v>163.19999999999999</v>
      </c>
      <c r="CL7" s="38">
        <v>136.86000000000001</v>
      </c>
      <c r="CM7" s="38" t="s">
        <v>102</v>
      </c>
      <c r="CN7" s="38" t="s">
        <v>102</v>
      </c>
      <c r="CO7" s="38" t="s">
        <v>102</v>
      </c>
      <c r="CP7" s="38" t="s">
        <v>102</v>
      </c>
      <c r="CQ7" s="38" t="s">
        <v>102</v>
      </c>
      <c r="CR7" s="38">
        <v>64.87</v>
      </c>
      <c r="CS7" s="38">
        <v>65.62</v>
      </c>
      <c r="CT7" s="38">
        <v>64.67</v>
      </c>
      <c r="CU7" s="38">
        <v>64.959999999999994</v>
      </c>
      <c r="CV7" s="38">
        <v>65.040000000000006</v>
      </c>
      <c r="CW7" s="38">
        <v>58.98</v>
      </c>
      <c r="CX7" s="38">
        <v>98.89</v>
      </c>
      <c r="CY7" s="38">
        <v>99.05</v>
      </c>
      <c r="CZ7" s="38">
        <v>98.96</v>
      </c>
      <c r="DA7" s="38">
        <v>98.97</v>
      </c>
      <c r="DB7" s="38">
        <v>98.96</v>
      </c>
      <c r="DC7" s="38">
        <v>91.11</v>
      </c>
      <c r="DD7" s="38">
        <v>91.44</v>
      </c>
      <c r="DE7" s="38">
        <v>91.76</v>
      </c>
      <c r="DF7" s="38">
        <v>92.3</v>
      </c>
      <c r="DG7" s="38">
        <v>92.55</v>
      </c>
      <c r="DH7" s="38">
        <v>95.2</v>
      </c>
      <c r="DI7" s="38">
        <v>19.66</v>
      </c>
      <c r="DJ7" s="38">
        <v>21.67</v>
      </c>
      <c r="DK7" s="38">
        <v>24</v>
      </c>
      <c r="DL7" s="38">
        <v>25.92</v>
      </c>
      <c r="DM7" s="38">
        <v>28.31</v>
      </c>
      <c r="DN7" s="38">
        <v>25.52</v>
      </c>
      <c r="DO7" s="38">
        <v>25.89</v>
      </c>
      <c r="DP7" s="38">
        <v>26.63</v>
      </c>
      <c r="DQ7" s="38">
        <v>25.61</v>
      </c>
      <c r="DR7" s="38">
        <v>26.13</v>
      </c>
      <c r="DS7" s="38">
        <v>38.6</v>
      </c>
      <c r="DT7" s="38">
        <v>0</v>
      </c>
      <c r="DU7" s="38">
        <v>0</v>
      </c>
      <c r="DV7" s="38">
        <v>0</v>
      </c>
      <c r="DW7" s="38">
        <v>0</v>
      </c>
      <c r="DX7" s="38">
        <v>0</v>
      </c>
      <c r="DY7" s="38">
        <v>0.76</v>
      </c>
      <c r="DZ7" s="38">
        <v>0.71</v>
      </c>
      <c r="EA7" s="38">
        <v>0.95</v>
      </c>
      <c r="EB7" s="38">
        <v>1.07</v>
      </c>
      <c r="EC7" s="38">
        <v>1.03</v>
      </c>
      <c r="ED7" s="38">
        <v>5.64</v>
      </c>
      <c r="EE7" s="38">
        <v>0.25</v>
      </c>
      <c r="EF7" s="38">
        <v>0.08</v>
      </c>
      <c r="EG7" s="38">
        <v>0.16</v>
      </c>
      <c r="EH7" s="38">
        <v>0.19</v>
      </c>
      <c r="EI7" s="38">
        <v>0.22</v>
      </c>
      <c r="EJ7" s="38">
        <v>0.1</v>
      </c>
      <c r="EK7" s="38">
        <v>0.27</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2020-01-27T04:17:05Z</cp:lastPrinted>
  <dcterms:created xsi:type="dcterms:W3CDTF">2019-12-05T04:44:24Z</dcterms:created>
  <dcterms:modified xsi:type="dcterms:W3CDTF">2020-02-20T02:31:17Z</dcterms:modified>
  <cp:category/>
</cp:coreProperties>
</file>