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2134 飯山市\"/>
    </mc:Choice>
  </mc:AlternateContent>
  <workbookProtection workbookAlgorithmName="SHA-512" workbookHashValue="SJotfB4o+UfTsgwV4d5y1jsyRoIIMw7JjtcUsnC5zkbB2vM1pj5BBBRkGcZPkre9ASLiLTgsDN1/htD4QbxN8Q==" workbookSaltValue="sgZ99gu9HmBujVNBTIRSLQ==" workbookSpinCount="100000" lockStructure="1"/>
  <bookViews>
    <workbookView xWindow="1590" yWindow="15" windowWidth="27330" windowHeight="162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R6" i="5"/>
  <c r="AD10" i="4" s="1"/>
  <c r="Q6" i="5"/>
  <c r="P6" i="5"/>
  <c r="P10" i="4" s="1"/>
  <c r="O6" i="5"/>
  <c r="I10" i="4" s="1"/>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W10" i="4"/>
  <c r="BB8" i="4"/>
  <c r="AL8" i="4"/>
  <c r="AD8" i="4"/>
  <c r="W8" i="4"/>
  <c r="P8" i="4"/>
  <c r="I8" i="4"/>
  <c r="B8" i="4"/>
  <c r="B6"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<sst xmlns="http://schemas.openxmlformats.org/spreadsheetml/2006/main" count="239" uniqueCount="114">
  <si>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</si>
  <si>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</si>
  <si>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</si>
  <si>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</si>
  <si>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</si>
  <si>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</si>
  <si>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</si>
  <si>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</si>
  <si>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</si>
  <si>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</si>
  <si>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</si>
  <si>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</si>
  <si>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</si>
  <si>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</si>
  <si>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</si>
  <si>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</si>
  <si>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</si>
  <si>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</si>
  <si>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</si>
  <si>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</si>
  <si>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</si>
  <si>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</si>
  <si>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</si>
  <si>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</si>
  <si>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</si>
  <si>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</si>
  <si>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</si>
  <si>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</si>
  <si>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</si>
  <si>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</si>
  <si>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</si>
  <si>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</si>
  <si>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</si>
  <si>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</si>
  <si>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</si>
  <si>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</si>
  <si>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</si>
  <si>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</si>
  <si>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</si>
  <si>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</si>
  <si>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</si>
  <si>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</si>
  <si>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</si>
  <si>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</si>
  <si>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</si>
  <si>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</si>
  <si>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</si>
  <si>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</si>
  <si>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</si>
  <si>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</si>
  <si>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</si>
  <si>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</si>
  <si>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</si>
  <si>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</si>
  <si>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</si>
  <si>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</si>
  <si>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</si>
  <si>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</si>
  <si>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</si>
  <si>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</si>
  <si>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</si>
  <si>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</si>
  <si>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</si>
  <si>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</si>
  <si>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</si>
  <si>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</si>
  <si>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</si>
  <si>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</si>
  <si>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</si>
  <si>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</si>
  <si>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</si>
  <si>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</si>
  <si>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</si>
  <si>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</si>
  <si>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</si>
  <si>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</si>
  <si>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</si>
  <si>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</si>
  <si>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</si>
  <si>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</si>
  <si>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</si>
  <si>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</si>
  <si>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</si>
  <si>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</si>
  <si>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</si>
  <si>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</si>
  <si>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</si>
  <si>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</si>
  <si>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</si>
  <si>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</si>
  <si>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</si>
  <si>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</si>
  <si>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</si>
  <si>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</si>
  <si>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</si>
  <si>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</si>
  <si>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</si>
  <si>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</si>
  <si>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飯山市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</si>
  <si>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</si>
  <si>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</si>
  <si>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</si>
  <si>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</si>
  <si>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</si>
  <si>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</si>
  <si>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</si>
  <si>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</si>
  <si>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</si>
  <si>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</si>
  <si>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</si>
  <si>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</si>
  <si>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施設整備完了から一定年数が経過し維持管理方法は安定してきている。収益的収支比率は前年度と比較して２８％ほど率が低下したが、営業外収益のうち他会計繰入金の減少によるものである。
　その他経費回収率、汚水処理原価については維持管理経費（主に委託料）の年度による若干の増減による影響があるものの、一定水準で推移している。
　経費回収率、汚水処理原価は他類似団体と同程度の水準にあるが、今後更なる人口減少が見込まれる中、これら経営指標の改善に向けて適正な使用料の設定を検討する必要がある。
　今後は浄化槽の老朽化対策に伴う資本的支出が見込まれるため、計画的な投資を検討する。</t>
    <rPh sb="33" eb="38">
      <t>シュウエキテキシュウシ</t>
    </rPh>
    <rPh sb="38" eb="40">
      <t>ヒリツ</t>
    </rPh>
    <rPh sb="41" eb="44">
      <t>ゼンネンド</t>
    </rPh>
    <rPh sb="45" eb="47">
      <t>ヒカク</t>
    </rPh>
    <rPh sb="54" eb="55">
      <t>リツ</t>
    </rPh>
    <rPh sb="56" eb="58">
      <t>テイカ</t>
    </rPh>
    <rPh sb="62" eb="67">
      <t>エイギョウガイ</t>
    </rPh>
    <rPh sb="70" eb="71">
      <t>ホカ</t>
    </rPh>
    <rPh sb="71" eb="73">
      <t>カイケイ</t>
    </rPh>
    <rPh sb="73" eb="76">
      <t>クリイレキン</t>
    </rPh>
    <rPh sb="77" eb="79">
      <t>ゲンショウ</t>
    </rPh>
    <rPh sb="92" eb="93">
      <t>タ</t>
    </rPh>
    <rPh sb="129" eb="131">
      <t>ジャッカン</t>
    </rPh>
    <phoneticPr fontId="4"/>
  </si>
  <si>
    <t xml:space="preserve">　設置から一定年数が経過し、機器設備類に標準耐用年数を迎える施設が存在するが、3省（国土交通省、農林水産省、環境省）による、汚水処理施設の「統一的な経済比較のできるマニュアル作成の考え方」に明記される施設の使用実績を踏まえた耐用年数を参考に改修計画を策定し、施設全体のライフサイクルコストの最小化を目指す。
</t>
    <phoneticPr fontId="4"/>
  </si>
  <si>
    <t>　平成28年度に策定した経営戦略に基づき、各浄化槽の実際の使用実態に即した維持管理と、ライフサイクルコストの最小化に配意し、事業を継続していく。</t>
    <rPh sb="26" eb="28">
      <t>ジッサイ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</si>
</sst>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78-4391-BB1B-ED927EE9A09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D78-4391-BB1B-ED927EE9A09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86.96</c:v>
                </c:pt>
                <c:pt idx="1">
                  <c:v>86.96</c:v>
                </c:pt>
                <c:pt idx="2">
                  <c:v>100</c:v>
                </c:pt>
                <c:pt idx="3">
                  <c:v>95</c:v>
                </c:pt>
                <c:pt idx="4">
                  <c:v>95</c:v>
                </c:pt>
              </c:numCache>
            </c:numRef>
          </c:val>
          <c:extLst>
            <c:ext xmlns:c16="http://schemas.microsoft.com/office/drawing/2014/chart" uri="{C3380CC4-5D6E-409C-BE32-E72D297353CC}">
              <c16:uniqueId val="{00000000-3056-4B8A-A173-58BD7E375D4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3056-4B8A-A173-58BD7E375D4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99.14</c:v>
                </c:pt>
                <c:pt idx="1">
                  <c:v>100</c:v>
                </c:pt>
                <c:pt idx="2">
                  <c:v>100</c:v>
                </c:pt>
                <c:pt idx="3">
                  <c:v>100</c:v>
                </c:pt>
                <c:pt idx="4">
                  <c:v>100</c:v>
                </c:pt>
              </c:numCache>
            </c:numRef>
          </c:val>
          <c:extLst>
            <c:ext xmlns:c16="http://schemas.microsoft.com/office/drawing/2014/chart" uri="{C3380CC4-5D6E-409C-BE32-E72D297353CC}">
              <c16:uniqueId val="{00000000-2630-4AD3-AA90-BA41A7C76F9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2630-4AD3-AA90-BA41A7C76F9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102.3</c:v>
                </c:pt>
                <c:pt idx="1">
                  <c:v>101.09</c:v>
                </c:pt>
                <c:pt idx="2">
                  <c:v>102.5</c:v>
                </c:pt>
                <c:pt idx="3">
                  <c:v>113.71</c:v>
                </c:pt>
                <c:pt idx="4">
                  <c:v>85.54</c:v>
                </c:pt>
              </c:numCache>
            </c:numRef>
          </c:val>
          <c:extLst>
            <c:ext xmlns:c16="http://schemas.microsoft.com/office/drawing/2014/chart" uri="{C3380CC4-5D6E-409C-BE32-E72D297353CC}">
              <c16:uniqueId val="{00000000-7892-4AF0-AA40-83B7680017A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92-4AF0-AA40-83B7680017A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7F-4991-9F87-0FE22D34120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7F-4991-9F87-0FE22D34120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7D-40BA-9FCE-6C09EDD3402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7D-40BA-9FCE-6C09EDD3402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40-474A-8442-321661396DA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40-474A-8442-321661396DA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9D-460A-8083-F14DEB7AD5D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9D-460A-8083-F14DEB7AD5D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556.24</c:v>
                </c:pt>
                <c:pt idx="1">
                  <c:v>547.24</c:v>
                </c:pt>
                <c:pt idx="2">
                  <c:v>436.21</c:v>
                </c:pt>
                <c:pt idx="3">
                  <c:v>421.8</c:v>
                </c:pt>
                <c:pt idx="4" formatCode="#,##0.00;&quot;△&quot;#,##0.00">
                  <c:v>0</c:v>
                </c:pt>
              </c:numCache>
            </c:numRef>
          </c:val>
          <c:extLst>
            <c:ext xmlns:c16="http://schemas.microsoft.com/office/drawing/2014/chart" uri="{C3380CC4-5D6E-409C-BE32-E72D297353CC}">
              <c16:uniqueId val="{00000000-D2E3-47E3-84F5-ADC2CDBA781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D2E3-47E3-84F5-ADC2CDBA781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73.17</c:v>
                </c:pt>
                <c:pt idx="1">
                  <c:v>54.97</c:v>
                </c:pt>
                <c:pt idx="2">
                  <c:v>53.37</c:v>
                </c:pt>
                <c:pt idx="3">
                  <c:v>63.42</c:v>
                </c:pt>
                <c:pt idx="4">
                  <c:v>61.35</c:v>
                </c:pt>
              </c:numCache>
            </c:numRef>
          </c:val>
          <c:extLst>
            <c:ext xmlns:c16="http://schemas.microsoft.com/office/drawing/2014/chart" uri="{C3380CC4-5D6E-409C-BE32-E72D297353CC}">
              <c16:uniqueId val="{00000000-589F-4D84-964E-284B1D79BAA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589F-4D84-964E-284B1D79BAA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218.77</c:v>
                </c:pt>
                <c:pt idx="1">
                  <c:v>282.35000000000002</c:v>
                </c:pt>
                <c:pt idx="2">
                  <c:v>285.52999999999997</c:v>
                </c:pt>
                <c:pt idx="3">
                  <c:v>236.27</c:v>
                </c:pt>
                <c:pt idx="4">
                  <c:v>244.2</c:v>
                </c:pt>
              </c:numCache>
            </c:numRef>
          </c:val>
          <c:extLst>
            <c:ext xmlns:c16="http://schemas.microsoft.com/office/drawing/2014/chart" uri="{C3380CC4-5D6E-409C-BE32-E72D297353CC}">
              <c16:uniqueId val="{00000000-AB69-4F95-942B-B5C9B4292FB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AB69-4F95-942B-B5C9B4292FB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A6" sqref="A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飯山市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21114</v>
      </c>
      <c r="AM8" s="50"/>
      <c r="AN8" s="50"/>
      <c r="AO8" s="50"/>
      <c r="AP8" s="50"/>
      <c r="AQ8" s="50"/>
      <c r="AR8" s="50"/>
      <c r="AS8" s="50"/>
      <c r="AT8" s="45">
        <f>データ!T6</f>
        <v>202.43</v>
      </c>
      <c r="AU8" s="45"/>
      <c r="AV8" s="45"/>
      <c r="AW8" s="45"/>
      <c r="AX8" s="45"/>
      <c r="AY8" s="45"/>
      <c r="AZ8" s="45"/>
      <c r="BA8" s="45"/>
      <c r="BB8" s="45">
        <f>データ!U6</f>
        <v>104.3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0.46</v>
      </c>
      <c r="Q10" s="45"/>
      <c r="R10" s="45"/>
      <c r="S10" s="45"/>
      <c r="T10" s="45"/>
      <c r="U10" s="45"/>
      <c r="V10" s="45"/>
      <c r="W10" s="45">
        <f>データ!Q6</f>
        <v>100</v>
      </c>
      <c r="X10" s="45"/>
      <c r="Y10" s="45"/>
      <c r="Z10" s="45"/>
      <c r="AA10" s="45"/>
      <c r="AB10" s="45"/>
      <c r="AC10" s="45"/>
      <c r="AD10" s="50">
        <f>データ!R6</f>
        <v>3560</v>
      </c>
      <c r="AE10" s="50"/>
      <c r="AF10" s="50"/>
      <c r="AG10" s="50"/>
      <c r="AH10" s="50"/>
      <c r="AI10" s="50"/>
      <c r="AJ10" s="50"/>
      <c r="AK10" s="2"/>
      <c r="AL10" s="50">
        <f>データ!V6</f>
        <v>97</v>
      </c>
      <c r="AM10" s="50"/>
      <c r="AN10" s="50"/>
      <c r="AO10" s="50"/>
      <c r="AP10" s="50"/>
      <c r="AQ10" s="50"/>
      <c r="AR10" s="50"/>
      <c r="AS10" s="50"/>
      <c r="AT10" s="45">
        <f>データ!W6</f>
        <v>0.12</v>
      </c>
      <c r="AU10" s="45"/>
      <c r="AV10" s="45"/>
      <c r="AW10" s="45"/>
      <c r="AX10" s="45"/>
      <c r="AY10" s="45"/>
      <c r="AZ10" s="45"/>
      <c r="BA10" s="45"/>
      <c r="BB10" s="45">
        <f>データ!X6</f>
        <v>808.33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43</v>
      </c>
      <c r="N86" s="26" t="s">
        <v>44</v>
      </c>
      <c r="O86" s="26" t="str">
        <f>データ!EO6</f>
        <v>【-】</v>
      </c>
    </row>
  </sheetData>
  <sheetProtection algorithmName="SHA-512" hashValue="yYrvdr0P+48OShIvhjQJ4KNz3Mtj321oz4IdISbhMumY+EoxA6fSkrsYZbZJBUSLM29jSBUiTrklyjss51w49g==" saltValue="xAH3+zaBNWmSNQD8uOnS2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202134</v>
      </c>
      <c r="D6" s="33">
        <f t="shared" si="3"/>
        <v>47</v>
      </c>
      <c r="E6" s="33">
        <f t="shared" si="3"/>
        <v>18</v>
      </c>
      <c r="F6" s="33">
        <f t="shared" si="3"/>
        <v>0</v>
      </c>
      <c r="G6" s="33">
        <f t="shared" si="3"/>
        <v>0</v>
      </c>
      <c r="H6" s="33" t="str">
        <f t="shared" si="3"/>
        <v>長野県　飯山市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0.46</v>
      </c>
      <c r="Q6" s="34">
        <f t="shared" si="3"/>
        <v>100</v>
      </c>
      <c r="R6" s="34">
        <f t="shared" si="3"/>
        <v>3560</v>
      </c>
      <c r="S6" s="34">
        <f t="shared" si="3"/>
        <v>21114</v>
      </c>
      <c r="T6" s="34">
        <f t="shared" si="3"/>
        <v>202.43</v>
      </c>
      <c r="U6" s="34">
        <f t="shared" si="3"/>
        <v>104.3</v>
      </c>
      <c r="V6" s="34">
        <f t="shared" si="3"/>
        <v>97</v>
      </c>
      <c r="W6" s="34">
        <f t="shared" si="3"/>
        <v>0.12</v>
      </c>
      <c r="X6" s="34">
        <f t="shared" si="3"/>
        <v>808.33</v>
      </c>
      <c r="Y6" s="35">
        <f>IF(Y7="",NA(),Y7)</f>
        <v>102.3</v>
      </c>
      <c r="Z6" s="35">
        <f t="shared" ref="Z6:AH6" si="4">IF(Z7="",NA(),Z7)</f>
        <v>101.09</v>
      </c>
      <c r="AA6" s="35">
        <f t="shared" si="4"/>
        <v>102.5</v>
      </c>
      <c r="AB6" s="35">
        <f t="shared" si="4"/>
        <v>113.71</v>
      </c>
      <c r="AC6" s="35">
        <f t="shared" si="4"/>
        <v>85.54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556.24</v>
      </c>
      <c r="BG6" s="35">
        <f t="shared" ref="BG6:BO6" si="7">IF(BG7="",NA(),BG7)</f>
        <v>547.24</v>
      </c>
      <c r="BH6" s="35">
        <f t="shared" si="7"/>
        <v>436.21</v>
      </c>
      <c r="BI6" s="35">
        <f t="shared" si="7"/>
        <v>421.8</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73.17</v>
      </c>
      <c r="BR6" s="35">
        <f t="shared" ref="BR6:BZ6" si="8">IF(BR7="",NA(),BR7)</f>
        <v>54.97</v>
      </c>
      <c r="BS6" s="35">
        <f t="shared" si="8"/>
        <v>53.37</v>
      </c>
      <c r="BT6" s="35">
        <f t="shared" si="8"/>
        <v>63.42</v>
      </c>
      <c r="BU6" s="35">
        <f t="shared" si="8"/>
        <v>61.35</v>
      </c>
      <c r="BV6" s="35">
        <f t="shared" si="8"/>
        <v>57.93</v>
      </c>
      <c r="BW6" s="35">
        <f t="shared" si="8"/>
        <v>57.03</v>
      </c>
      <c r="BX6" s="35">
        <f t="shared" si="8"/>
        <v>55.84</v>
      </c>
      <c r="BY6" s="35">
        <f t="shared" si="8"/>
        <v>57.08</v>
      </c>
      <c r="BZ6" s="35">
        <f t="shared" si="8"/>
        <v>55.85</v>
      </c>
      <c r="CA6" s="34" t="str">
        <f>IF(CA7="","",IF(CA7="-","【-】","【"&amp;SUBSTITUTE(TEXT(CA7,"#,##0.00"),"-","△")&amp;"】"))</f>
        <v>【60.61】</v>
      </c>
      <c r="CB6" s="35">
        <f>IF(CB7="",NA(),CB7)</f>
        <v>218.77</v>
      </c>
      <c r="CC6" s="35">
        <f t="shared" ref="CC6:CK6" si="9">IF(CC7="",NA(),CC7)</f>
        <v>282.35000000000002</v>
      </c>
      <c r="CD6" s="35">
        <f t="shared" si="9"/>
        <v>285.52999999999997</v>
      </c>
      <c r="CE6" s="35">
        <f t="shared" si="9"/>
        <v>236.27</v>
      </c>
      <c r="CF6" s="35">
        <f t="shared" si="9"/>
        <v>244.2</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86.96</v>
      </c>
      <c r="CN6" s="35">
        <f t="shared" ref="CN6:CV6" si="10">IF(CN7="",NA(),CN7)</f>
        <v>86.96</v>
      </c>
      <c r="CO6" s="35">
        <f t="shared" si="10"/>
        <v>100</v>
      </c>
      <c r="CP6" s="35">
        <f t="shared" si="10"/>
        <v>95</v>
      </c>
      <c r="CQ6" s="35">
        <f t="shared" si="10"/>
        <v>95</v>
      </c>
      <c r="CR6" s="35">
        <f t="shared" si="10"/>
        <v>59.08</v>
      </c>
      <c r="CS6" s="35">
        <f t="shared" si="10"/>
        <v>58.25</v>
      </c>
      <c r="CT6" s="35">
        <f t="shared" si="10"/>
        <v>61.55</v>
      </c>
      <c r="CU6" s="35">
        <f t="shared" si="10"/>
        <v>57.22</v>
      </c>
      <c r="CV6" s="35">
        <f t="shared" si="10"/>
        <v>54.93</v>
      </c>
      <c r="CW6" s="34" t="str">
        <f>IF(CW7="","",IF(CW7="-","【-】","【"&amp;SUBSTITUTE(TEXT(CW7,"#,##0.00"),"-","△")&amp;"】"))</f>
        <v>【57.80】</v>
      </c>
      <c r="CX6" s="35">
        <f>IF(CX7="",NA(),CX7)</f>
        <v>99.14</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202134</v>
      </c>
      <c r="D7" s="37">
        <v>47</v>
      </c>
      <c r="E7" s="37">
        <v>18</v>
      </c>
      <c r="F7" s="37">
        <v>0</v>
      </c>
      <c r="G7" s="37">
        <v>0</v>
      </c>
      <c r="H7" s="37" t="s">
        <v>98</v>
      </c>
      <c r="I7" s="37" t="s">
        <v>99</v>
      </c>
      <c r="J7" s="37" t="s">
        <v>100</v>
      </c>
      <c r="K7" s="37" t="s">
        <v>101</v>
      </c>
      <c r="L7" s="37" t="s">
        <v>102</v>
      </c>
      <c r="M7" s="37" t="s">
        <v>103</v>
      </c>
      <c r="N7" s="38" t="s">
        <v>104</v>
      </c>
      <c r="O7" s="38" t="s">
        <v>105</v>
      </c>
      <c r="P7" s="38">
        <v>0.46</v>
      </c>
      <c r="Q7" s="38">
        <v>100</v>
      </c>
      <c r="R7" s="38">
        <v>3560</v>
      </c>
      <c r="S7" s="38">
        <v>21114</v>
      </c>
      <c r="T7" s="38">
        <v>202.43</v>
      </c>
      <c r="U7" s="38">
        <v>104.3</v>
      </c>
      <c r="V7" s="38">
        <v>97</v>
      </c>
      <c r="W7" s="38">
        <v>0.12</v>
      </c>
      <c r="X7" s="38">
        <v>808.33</v>
      </c>
      <c r="Y7" s="38">
        <v>102.3</v>
      </c>
      <c r="Z7" s="38">
        <v>101.09</v>
      </c>
      <c r="AA7" s="38">
        <v>102.5</v>
      </c>
      <c r="AB7" s="38">
        <v>113.71</v>
      </c>
      <c r="AC7" s="38">
        <v>85.54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556.24</v>
      </c>
      <c r="BG7" s="38">
        <v>547.24</v>
      </c>
      <c r="BH7" s="38">
        <v>436.21</v>
      </c>
      <c r="BI7" s="38">
        <v>421.8</v>
      </c>
      <c r="BJ7" s="38">
        <v>0</v>
      </c>
      <c r="BK7" s="38">
        <v>416.91</v>
      </c>
      <c r="BL7" s="38">
        <v>392.19</v>
      </c>
      <c r="BM7" s="38">
        <v>413.5</v>
      </c>
      <c r="BN7" s="38">
        <v>407.42</v>
      </c>
      <c r="BO7" s="38">
        <v>386.46</v>
      </c>
      <c r="BP7" s="38">
        <v>325.02</v>
      </c>
      <c r="BQ7" s="38">
        <v>73.17</v>
      </c>
      <c r="BR7" s="38">
        <v>54.97</v>
      </c>
      <c r="BS7" s="38">
        <v>53.37</v>
      </c>
      <c r="BT7" s="38">
        <v>63.42</v>
      </c>
      <c r="BU7" s="38">
        <v>61.35</v>
      </c>
      <c r="BV7" s="38">
        <v>57.93</v>
      </c>
      <c r="BW7" s="38">
        <v>57.03</v>
      </c>
      <c r="BX7" s="38">
        <v>55.84</v>
      </c>
      <c r="BY7" s="38">
        <v>57.08</v>
      </c>
      <c r="BZ7" s="38">
        <v>55.85</v>
      </c>
      <c r="CA7" s="38">
        <v>60.61</v>
      </c>
      <c r="CB7" s="38">
        <v>218.77</v>
      </c>
      <c r="CC7" s="38">
        <v>282.35000000000002</v>
      </c>
      <c r="CD7" s="38">
        <v>285.52999999999997</v>
      </c>
      <c r="CE7" s="38">
        <v>236.27</v>
      </c>
      <c r="CF7" s="38">
        <v>244.2</v>
      </c>
      <c r="CG7" s="38">
        <v>276.93</v>
      </c>
      <c r="CH7" s="38">
        <v>283.73</v>
      </c>
      <c r="CI7" s="38">
        <v>287.57</v>
      </c>
      <c r="CJ7" s="38">
        <v>286.86</v>
      </c>
      <c r="CK7" s="38">
        <v>287.91000000000003</v>
      </c>
      <c r="CL7" s="38">
        <v>270.94</v>
      </c>
      <c r="CM7" s="38">
        <v>86.96</v>
      </c>
      <c r="CN7" s="38">
        <v>86.96</v>
      </c>
      <c r="CO7" s="38">
        <v>100</v>
      </c>
      <c r="CP7" s="38">
        <v>95</v>
      </c>
      <c r="CQ7" s="38">
        <v>95</v>
      </c>
      <c r="CR7" s="38">
        <v>59.08</v>
      </c>
      <c r="CS7" s="38">
        <v>58.25</v>
      </c>
      <c r="CT7" s="38">
        <v>61.55</v>
      </c>
      <c r="CU7" s="38">
        <v>57.22</v>
      </c>
      <c r="CV7" s="38">
        <v>54.93</v>
      </c>
      <c r="CW7" s="38">
        <v>57.8</v>
      </c>
      <c r="CX7" s="38">
        <v>99.14</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2019-12-05T05:29:16Z</dcterms:created>
  <dcterms:modified xsi:type="dcterms:W3CDTF">2020-02-20T04:30:51Z</dcterms:modified>
  <cp:category/>
</cp:coreProperties>
</file>