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8　北アルプス地域振興局\202126 大町市\"/>
    </mc:Choice>
  </mc:AlternateContent>
  <workbookProtection workbookAlgorithmName="SHA-512" workbookHashValue="RjrNkFtMErcWGKGsGQPXugFjZy5uAQlY+tTMp9dpUNMVCGO9F5tBIJzEwRTLCSUQAP7kkpVpFmRO3LkxJPMMGw==" workbookSaltValue="8WXVbMTjjA+0fqfGq05OSw==" workbookSpinCount="100000" lockStructure="1"/>
  <bookViews>
    <workbookView xWindow="930" yWindow="0" windowWidth="24000" windowHeight="87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<sst xmlns="http://schemas.openxmlformats.org/spreadsheetml/2006/main" count="223" uniqueCount="110">
  <si>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</si>
  <si>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</si>
  <si>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</si>
  <si>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</si>
  <si>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</si>
  <si>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</si>
  <si>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</si>
  <si>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</si>
  <si>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</si>
  <si>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</si>
  <si>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</si>
  <si>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</si>
  <si>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</si>
  <si>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</si>
  <si>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</si>
  <si>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</si>
  <si>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</si>
  <si>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</si>
  <si>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</si>
  <si>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</si>
  <si>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</si>
  <si>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</si>
  <si>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</si>
  <si>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</si>
  <si>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</si>
  <si>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</si>
  <si>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</si>
  <si>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</si>
  <si>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</si>
  <si>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</si>
  <si>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</si>
  <si>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</si>
  <si>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</si>
  <si>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</si>
  <si>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</si>
  <si>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</si>
  <si>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</si>
  <si>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</si>
  <si>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</si>
  <si>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</si>
  <si>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</si>
  <si>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</si>
  <si>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</si>
  <si>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</si>
  <si>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</si>
  <si>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</si>
  <si>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</si>
  <si>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</si>
  <si>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</si>
  <si>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</si>
  <si>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</si>
  <si>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</si>
  <si>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</si>
  <si>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</si>
  <si>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</si>
  <si>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</si>
  <si>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</si>
  <si>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</si>
  <si>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</si>
  <si>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</si>
  <si>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</si>
  <si>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</si>
  <si>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</si>
  <si>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</si>
  <si>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</si>
  <si>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</si>
  <si>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</si>
  <si>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</si>
  <si>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</si>
  <si>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</si>
  <si>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</si>
  <si>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</si>
  <si>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</si>
  <si>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</si>
  <si>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</si>
  <si>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</si>
  <si>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</si>
  <si>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</si>
  <si>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</si>
  <si>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</si>
  <si>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</si>
  <si>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</si>
  <si>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</si>
  <si>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</si>
  <si>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</si>
  <si>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</si>
  <si>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</si>
  <si>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</si>
  <si>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</si>
  <si>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</si>
  <si>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</si>
  <si>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</si>
  <si>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</si>
  <si>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</si>
  <si>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</si>
  <si>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大町市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</si>
  <si>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</si>
  <si>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</si>
  <si>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</si>
  <si>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</si>
  <si>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</si>
  <si>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</si>
  <si>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</si>
  <si>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</si>
  <si>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</si>
  <si>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</si>
  <si>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</si>
  <si>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管渠は、早いものでも耐用年数がまだ30年弱あるが、今後、ストックマネジメント計画を策定し、計画的に更新工事を進めている。
　</t>
    <rPh sb="26" eb="28">
      <t>コンゴ</t>
    </rPh>
    <rPh sb="39" eb="41">
      <t>ケイカク</t>
    </rPh>
    <rPh sb="42" eb="44">
      <t>サクテイ</t>
    </rPh>
    <phoneticPr fontId="4"/>
  </si>
  <si>
    <t>　平成26年度より法適用事業とし、4年目の決算数値であり、様々な指標トレンドが比較検討できる素地が整ってきた段階。
　下水道事業は、公共インフラとしての位置付けの大きさにより、一般会計からの繰入金が歳入に占める割合が大きい。様々な施設の更新や企業債償還のピークに向け、内部留保資金や利益剰余金を増加していけるよう、又、戸別訪問相談を積極的に行い水洗化率の上昇させるとともに、費用の効率化を図り、収支計画に基づいた健全経営を行っていく必要がある。</t>
    <rPh sb="157" eb="158">
      <t>マタ</t>
    </rPh>
    <rPh sb="159" eb="161">
      <t>コベツ</t>
    </rPh>
    <rPh sb="161" eb="163">
      <t>ホウモン</t>
    </rPh>
    <rPh sb="163" eb="165">
      <t>ソウダン</t>
    </rPh>
    <rPh sb="166" eb="169">
      <t>セッキョクテキ</t>
    </rPh>
    <rPh sb="170" eb="171">
      <t>オコナ</t>
    </rPh>
    <rPh sb="177" eb="179">
      <t>ジョウショウ</t>
    </rPh>
    <phoneticPr fontId="4"/>
  </si>
  <si>
    <t xml:space="preserve">　当市の公共下水道事業は、平成26年度より地方公営企業法適用事業となった。
　経常収支比率は、単年度収支が黒字なため、100を上回っているが平均を下回っている状況です。
　流動比率は類似団体に比べ低値となっているが、事業を継続していく中で改善していく見込みである。
　経費回収率は平均値を上回っているが、汚水処理減価は平均値を超えており、今後の経費の削減等の取組が必要な状況です。
　企業債残高対事業規模比率は高値である。これは企業債残高が多くなっていることによると思われる。これは、処理区の人口密度が低く管渠延長が長くなり、工事費に伴う企業債が膨らんだこと、また、主な工事が平成23年度まで行われていたことから、企業債残高が減ってきていないことが要因である。
　水洗化率の低さは当事業最大の問題となっており、施設利用率も低値となっている。一般的に供用開始から時間が経つほど水洗化率は上がるとされているが、上述のとおり下水道事業の中では歴史が浅い方でもあり、訪問相談員による戸別訪問相談を実施する等の接続促進策を進めているが、高齢化率が県下19市でも高位に位置する当市では、特に高齢世帯への説明に対して理解をしていただくことが困難な状況で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</si>
</sst>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0.36</c:v>
                </c:pt>
                <c:pt idx="4" formatCode="#,##0.00;&quot;△&quot;#,##0.00;&quot;-&quot;">
                  <c:v>0.23</c:v>
                </c:pt>
              </c:numCache>
            </c:numRef>
          </c:val>
          <c:extLst>
            <c:ext xmlns:c16="http://schemas.microsoft.com/office/drawing/2014/chart" uri="{C3380CC4-5D6E-409C-BE32-E72D297353CC}">
              <c16:uniqueId val="{00000000-C1C9-4A11-997E-5D5B9456B9B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C1C9-4A11-997E-5D5B9456B9B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40.270000000000003</c:v>
                </c:pt>
                <c:pt idx="1">
                  <c:v>45.91</c:v>
                </c:pt>
                <c:pt idx="2">
                  <c:v>45.79</c:v>
                </c:pt>
                <c:pt idx="3">
                  <c:v>45.69</c:v>
                </c:pt>
                <c:pt idx="4">
                  <c:v>45.71</c:v>
                </c:pt>
              </c:numCache>
            </c:numRef>
          </c:val>
          <c:extLst>
            <c:ext xmlns:c16="http://schemas.microsoft.com/office/drawing/2014/chart" uri="{C3380CC4-5D6E-409C-BE32-E72D297353CC}">
              <c16:uniqueId val="{00000000-E5C5-4B76-9926-C10CAB6D34F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E5C5-4B76-9926-C10CAB6D34F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71.44</c:v>
                </c:pt>
                <c:pt idx="1">
                  <c:v>72.08</c:v>
                </c:pt>
                <c:pt idx="2">
                  <c:v>73.56</c:v>
                </c:pt>
                <c:pt idx="3">
                  <c:v>75.8</c:v>
                </c:pt>
                <c:pt idx="4">
                  <c:v>76.11</c:v>
                </c:pt>
              </c:numCache>
            </c:numRef>
          </c:val>
          <c:extLst>
            <c:ext xmlns:c16="http://schemas.microsoft.com/office/drawing/2014/chart" uri="{C3380CC4-5D6E-409C-BE32-E72D297353CC}">
              <c16:uniqueId val="{00000000-00FA-4273-BC77-F9CD540B64A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00FA-4273-BC77-F9CD540B64A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102.77</c:v>
                </c:pt>
                <c:pt idx="1">
                  <c:v>108.86</c:v>
                </c:pt>
                <c:pt idx="2">
                  <c:v>110.81</c:v>
                </c:pt>
                <c:pt idx="3">
                  <c:v>100.45</c:v>
                </c:pt>
                <c:pt idx="4">
                  <c:v>101.57</c:v>
                </c:pt>
              </c:numCache>
            </c:numRef>
          </c:val>
          <c:extLst>
            <c:ext xmlns:c16="http://schemas.microsoft.com/office/drawing/2014/chart" uri="{C3380CC4-5D6E-409C-BE32-E72D297353CC}">
              <c16:uniqueId val="{00000000-35D0-4A43-B8D6-0DA99C0D427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108.69</c:v>
                </c:pt>
                <c:pt idx="1">
                  <c:v>110.8</c:v>
                </c:pt>
                <c:pt idx="2">
                  <c:v>110.07</c:v>
                </c:pt>
                <c:pt idx="3">
                  <c:v>106.7</c:v>
                </c:pt>
                <c:pt idx="4">
                  <c:v>106.83</c:v>
                </c:pt>
              </c:numCache>
            </c:numRef>
          </c:val>
          <c:smooth val="0"/>
          <c:extLst>
            <c:ext xmlns:c16="http://schemas.microsoft.com/office/drawing/2014/chart" uri="{C3380CC4-5D6E-409C-BE32-E72D297353CC}">
              <c16:uniqueId val="{00000001-35D0-4A43-B8D6-0DA99C0D427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3.97</c:v>
                </c:pt>
                <c:pt idx="1">
                  <c:v>7.5</c:v>
                </c:pt>
                <c:pt idx="2">
                  <c:v>11.02</c:v>
                </c:pt>
                <c:pt idx="3">
                  <c:v>14.06</c:v>
                </c:pt>
                <c:pt idx="4">
                  <c:v>15.63</c:v>
                </c:pt>
              </c:numCache>
            </c:numRef>
          </c:val>
          <c:extLst>
            <c:ext xmlns:c16="http://schemas.microsoft.com/office/drawing/2014/chart" uri="{C3380CC4-5D6E-409C-BE32-E72D297353CC}">
              <c16:uniqueId val="{00000000-3E05-4BD1-9ED7-367AA3E17B7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21.09</c:v>
                </c:pt>
                <c:pt idx="1">
                  <c:v>22.6</c:v>
                </c:pt>
                <c:pt idx="2">
                  <c:v>26.91</c:v>
                </c:pt>
                <c:pt idx="3">
                  <c:v>26.81</c:v>
                </c:pt>
                <c:pt idx="4">
                  <c:v>26.06</c:v>
                </c:pt>
              </c:numCache>
            </c:numRef>
          </c:val>
          <c:smooth val="0"/>
          <c:extLst>
            <c:ext xmlns:c16="http://schemas.microsoft.com/office/drawing/2014/chart" uri="{C3380CC4-5D6E-409C-BE32-E72D297353CC}">
              <c16:uniqueId val="{00000001-3E05-4BD1-9ED7-367AA3E17B7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52-4809-9400-8FCB7B84361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D52-4809-9400-8FCB7B84361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6.1</c:v>
                </c:pt>
                <c:pt idx="1">
                  <c:v>0</c:v>
                </c:pt>
                <c:pt idx="2">
                  <c:v>0</c:v>
                </c:pt>
                <c:pt idx="3">
                  <c:v>0</c:v>
                </c:pt>
                <c:pt idx="4">
                  <c:v>0</c:v>
                </c:pt>
              </c:numCache>
            </c:numRef>
          </c:val>
          <c:extLst>
            <c:ext xmlns:c16="http://schemas.microsoft.com/office/drawing/2014/chart" uri="{C3380CC4-5D6E-409C-BE32-E72D297353CC}">
              <c16:uniqueId val="{00000000-61F2-4C9D-A549-7B5C4707F9E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29.24</c:v>
                </c:pt>
                <c:pt idx="1">
                  <c:v>31.45</c:v>
                </c:pt>
                <c:pt idx="2">
                  <c:v>31.4</c:v>
                </c:pt>
                <c:pt idx="3">
                  <c:v>26.14</c:v>
                </c:pt>
                <c:pt idx="4">
                  <c:v>22.02</c:v>
                </c:pt>
              </c:numCache>
            </c:numRef>
          </c:val>
          <c:smooth val="0"/>
          <c:extLst>
            <c:ext xmlns:c16="http://schemas.microsoft.com/office/drawing/2014/chart" uri="{C3380CC4-5D6E-409C-BE32-E72D297353CC}">
              <c16:uniqueId val="{00000001-61F2-4C9D-A549-7B5C4707F9E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43.16</c:v>
                </c:pt>
                <c:pt idx="1">
                  <c:v>58.04</c:v>
                </c:pt>
                <c:pt idx="2">
                  <c:v>77.92</c:v>
                </c:pt>
                <c:pt idx="3">
                  <c:v>44.74</c:v>
                </c:pt>
                <c:pt idx="4">
                  <c:v>51.58</c:v>
                </c:pt>
              </c:numCache>
            </c:numRef>
          </c:val>
          <c:extLst>
            <c:ext xmlns:c16="http://schemas.microsoft.com/office/drawing/2014/chart" uri="{C3380CC4-5D6E-409C-BE32-E72D297353CC}">
              <c16:uniqueId val="{00000000-B441-40C8-849E-70D948D17CE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68.510000000000005</c:v>
                </c:pt>
                <c:pt idx="1">
                  <c:v>70.16</c:v>
                </c:pt>
                <c:pt idx="2">
                  <c:v>79.709999999999994</c:v>
                </c:pt>
                <c:pt idx="3">
                  <c:v>68.290000000000006</c:v>
                </c:pt>
                <c:pt idx="4">
                  <c:v>68.040000000000006</c:v>
                </c:pt>
              </c:numCache>
            </c:numRef>
          </c:val>
          <c:smooth val="0"/>
          <c:extLst>
            <c:ext xmlns:c16="http://schemas.microsoft.com/office/drawing/2014/chart" uri="{C3380CC4-5D6E-409C-BE32-E72D297353CC}">
              <c16:uniqueId val="{00000001-B441-40C8-849E-70D948D17CE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1766.54</c:v>
                </c:pt>
                <c:pt idx="1">
                  <c:v>1886.29</c:v>
                </c:pt>
                <c:pt idx="2">
                  <c:v>1949.75</c:v>
                </c:pt>
                <c:pt idx="3">
                  <c:v>1933.01</c:v>
                </c:pt>
                <c:pt idx="4">
                  <c:v>1885.84</c:v>
                </c:pt>
              </c:numCache>
            </c:numRef>
          </c:val>
          <c:extLst>
            <c:ext xmlns:c16="http://schemas.microsoft.com/office/drawing/2014/chart" uri="{C3380CC4-5D6E-409C-BE32-E72D297353CC}">
              <c16:uniqueId val="{00000000-8D76-46F3-A350-18912F9AAAB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8D76-46F3-A350-18912F9AAAB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90.64</c:v>
                </c:pt>
                <c:pt idx="1">
                  <c:v>119.58</c:v>
                </c:pt>
                <c:pt idx="2">
                  <c:v>106.49</c:v>
                </c:pt>
                <c:pt idx="3">
                  <c:v>144.47999999999999</c:v>
                </c:pt>
                <c:pt idx="4">
                  <c:v>128.66999999999999</c:v>
                </c:pt>
              </c:numCache>
            </c:numRef>
          </c:val>
          <c:extLst>
            <c:ext xmlns:c16="http://schemas.microsoft.com/office/drawing/2014/chart" uri="{C3380CC4-5D6E-409C-BE32-E72D297353CC}">
              <c16:uniqueId val="{00000000-DFCE-420F-A43F-EC854778BC3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DFCE-420F-A43F-EC854778BC3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223.3</c:v>
                </c:pt>
                <c:pt idx="1">
                  <c:v>178.34</c:v>
                </c:pt>
                <c:pt idx="2">
                  <c:v>190.45</c:v>
                </c:pt>
                <c:pt idx="3">
                  <c:v>139.97</c:v>
                </c:pt>
                <c:pt idx="4">
                  <c:v>157.04</c:v>
                </c:pt>
              </c:numCache>
            </c:numRef>
          </c:val>
          <c:extLst>
            <c:ext xmlns:c16="http://schemas.microsoft.com/office/drawing/2014/chart" uri="{C3380CC4-5D6E-409C-BE32-E72D297353CC}">
              <c16:uniqueId val="{00000000-2F2E-4E59-AD0C-2643EF5DBEA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2F2E-4E59-AD0C-2643EF5DBEA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大町市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27672</v>
      </c>
      <c r="AM8" s="50"/>
      <c r="AN8" s="50"/>
      <c r="AO8" s="50"/>
      <c r="AP8" s="50"/>
      <c r="AQ8" s="50"/>
      <c r="AR8" s="50"/>
      <c r="AS8" s="50"/>
      <c r="AT8" s="45">
        <f>データ!T6</f>
        <v>565.15</v>
      </c>
      <c r="AU8" s="45"/>
      <c r="AV8" s="45"/>
      <c r="AW8" s="45"/>
      <c r="AX8" s="45"/>
      <c r="AY8" s="45"/>
      <c r="AZ8" s="45"/>
      <c r="BA8" s="45"/>
      <c r="BB8" s="45">
        <f>データ!U6</f>
        <v>48.96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48.75</v>
      </c>
      <c r="J10" s="45"/>
      <c r="K10" s="45"/>
      <c r="L10" s="45"/>
      <c r="M10" s="45"/>
      <c r="N10" s="45"/>
      <c r="O10" s="45"/>
      <c r="P10" s="45">
        <f>データ!P6</f>
        <v>51.02</v>
      </c>
      <c r="Q10" s="45"/>
      <c r="R10" s="45"/>
      <c r="S10" s="45"/>
      <c r="T10" s="45"/>
      <c r="U10" s="45"/>
      <c r="V10" s="45"/>
      <c r="W10" s="45">
        <f>データ!Q6</f>
        <v>96.32</v>
      </c>
      <c r="X10" s="45"/>
      <c r="Y10" s="45"/>
      <c r="Z10" s="45"/>
      <c r="AA10" s="45"/>
      <c r="AB10" s="45"/>
      <c r="AC10" s="45"/>
      <c r="AD10" s="50">
        <f>データ!R6</f>
        <v>3720</v>
      </c>
      <c r="AE10" s="50"/>
      <c r="AF10" s="50"/>
      <c r="AG10" s="50"/>
      <c r="AH10" s="50"/>
      <c r="AI10" s="50"/>
      <c r="AJ10" s="50"/>
      <c r="AK10" s="2"/>
      <c r="AL10" s="50">
        <f>データ!V6</f>
        <v>13989</v>
      </c>
      <c r="AM10" s="50"/>
      <c r="AN10" s="50"/>
      <c r="AO10" s="50"/>
      <c r="AP10" s="50"/>
      <c r="AQ10" s="50"/>
      <c r="AR10" s="50"/>
      <c r="AS10" s="50"/>
      <c r="AT10" s="45">
        <f>データ!W6</f>
        <v>7.13</v>
      </c>
      <c r="AU10" s="45"/>
      <c r="AV10" s="45"/>
      <c r="AW10" s="45"/>
      <c r="AX10" s="45"/>
      <c r="AY10" s="45"/>
      <c r="AZ10" s="45"/>
      <c r="BA10" s="45"/>
      <c r="BB10" s="45">
        <f>データ!X6</f>
        <v>1961.99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107</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tgQcvJlRn4Vz461X9Wht5RRfw4Tqx+qiLY/AWSwaQ3o9kN4OcANNUAbIJGv1no2GmdJlvAJ0NUNFue3u4SHmoA==" saltValue="BRUanMzMETnl0krhAAKz6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202126</v>
      </c>
      <c r="D6" s="33">
        <f t="shared" si="3"/>
        <v>46</v>
      </c>
      <c r="E6" s="33">
        <f t="shared" si="3"/>
        <v>17</v>
      </c>
      <c r="F6" s="33">
        <f t="shared" si="3"/>
        <v>1</v>
      </c>
      <c r="G6" s="33">
        <f t="shared" si="3"/>
        <v>0</v>
      </c>
      <c r="H6" s="33" t="str">
        <f t="shared" si="3"/>
        <v>長野県　大町市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48.75</v>
      </c>
      <c r="P6" s="34">
        <f t="shared" si="3"/>
        <v>51.02</v>
      </c>
      <c r="Q6" s="34">
        <f t="shared" si="3"/>
        <v>96.32</v>
      </c>
      <c r="R6" s="34">
        <f t="shared" si="3"/>
        <v>3720</v>
      </c>
      <c r="S6" s="34">
        <f t="shared" si="3"/>
        <v>27672</v>
      </c>
      <c r="T6" s="34">
        <f t="shared" si="3"/>
        <v>565.15</v>
      </c>
      <c r="U6" s="34">
        <f t="shared" si="3"/>
        <v>48.96</v>
      </c>
      <c r="V6" s="34">
        <f t="shared" si="3"/>
        <v>13989</v>
      </c>
      <c r="W6" s="34">
        <f t="shared" si="3"/>
        <v>7.13</v>
      </c>
      <c r="X6" s="34">
        <f t="shared" si="3"/>
        <v>1961.99</v>
      </c>
      <c r="Y6" s="35">
        <f>IF(Y7="",NA(),Y7)</f>
        <v>102.77</v>
      </c>
      <c r="Z6" s="35">
        <f t="shared" ref="Z6:AH6" si="4">IF(Z7="",NA(),Z7)</f>
        <v>108.86</v>
      </c>
      <c r="AA6" s="35">
        <f t="shared" si="4"/>
        <v>110.81</v>
      </c>
      <c r="AB6" s="35">
        <f t="shared" si="4"/>
        <v>100.45</v>
      </c>
      <c r="AC6" s="35">
        <f t="shared" si="4"/>
        <v>101.57</v>
      </c>
      <c r="AD6" s="35">
        <f t="shared" si="4"/>
        <v>108.69</v>
      </c>
      <c r="AE6" s="35">
        <f t="shared" si="4"/>
        <v>110.8</v>
      </c>
      <c r="AF6" s="35">
        <f t="shared" si="4"/>
        <v>110.07</v>
      </c>
      <c r="AG6" s="35">
        <f t="shared" si="4"/>
        <v>106.7</v>
      </c>
      <c r="AH6" s="35">
        <f t="shared" si="4"/>
        <v>106.83</v>
      </c>
      <c r="AI6" s="34" t="str">
        <f>IF(AI7="","",IF(AI7="-","【-】","【"&amp;SUBSTITUTE(TEXT(AI7,"#,##0.00"),"-","△")&amp;"】"))</f>
        <v>【108.69】</v>
      </c>
      <c r="AJ6" s="35">
        <f>IF(AJ7="",NA(),AJ7)</f>
        <v>6.1</v>
      </c>
      <c r="AK6" s="34">
        <f t="shared" ref="AK6:AS6" si="5">IF(AK7="",NA(),AK7)</f>
        <v>0</v>
      </c>
      <c r="AL6" s="34">
        <f t="shared" si="5"/>
        <v>0</v>
      </c>
      <c r="AM6" s="34">
        <f t="shared" si="5"/>
        <v>0</v>
      </c>
      <c r="AN6" s="34">
        <f t="shared" si="5"/>
        <v>0</v>
      </c>
      <c r="AO6" s="35">
        <f t="shared" si="5"/>
        <v>29.24</v>
      </c>
      <c r="AP6" s="35">
        <f t="shared" si="5"/>
        <v>31.45</v>
      </c>
      <c r="AQ6" s="35">
        <f t="shared" si="5"/>
        <v>31.4</v>
      </c>
      <c r="AR6" s="35">
        <f t="shared" si="5"/>
        <v>26.14</v>
      </c>
      <c r="AS6" s="35">
        <f t="shared" si="5"/>
        <v>22.02</v>
      </c>
      <c r="AT6" s="34" t="str">
        <f>IF(AT7="","",IF(AT7="-","【-】","【"&amp;SUBSTITUTE(TEXT(AT7,"#,##0.00"),"-","△")&amp;"】"))</f>
        <v>【3.28】</v>
      </c>
      <c r="AU6" s="35">
        <f>IF(AU7="",NA(),AU7)</f>
        <v>43.16</v>
      </c>
      <c r="AV6" s="35">
        <f t="shared" ref="AV6:BD6" si="6">IF(AV7="",NA(),AV7)</f>
        <v>58.04</v>
      </c>
      <c r="AW6" s="35">
        <f t="shared" si="6"/>
        <v>77.92</v>
      </c>
      <c r="AX6" s="35">
        <f t="shared" si="6"/>
        <v>44.74</v>
      </c>
      <c r="AY6" s="35">
        <f t="shared" si="6"/>
        <v>51.58</v>
      </c>
      <c r="AZ6" s="35">
        <f t="shared" si="6"/>
        <v>68.510000000000005</v>
      </c>
      <c r="BA6" s="35">
        <f t="shared" si="6"/>
        <v>70.16</v>
      </c>
      <c r="BB6" s="35">
        <f t="shared" si="6"/>
        <v>79.709999999999994</v>
      </c>
      <c r="BC6" s="35">
        <f t="shared" si="6"/>
        <v>68.290000000000006</v>
      </c>
      <c r="BD6" s="35">
        <f t="shared" si="6"/>
        <v>68.040000000000006</v>
      </c>
      <c r="BE6" s="34" t="str">
        <f>IF(BE7="","",IF(BE7="-","【-】","【"&amp;SUBSTITUTE(TEXT(BE7,"#,##0.00"),"-","△")&amp;"】"))</f>
        <v>【69.49】</v>
      </c>
      <c r="BF6" s="35">
        <f>IF(BF7="",NA(),BF7)</f>
        <v>1766.54</v>
      </c>
      <c r="BG6" s="35">
        <f t="shared" ref="BG6:BO6" si="7">IF(BG7="",NA(),BG7)</f>
        <v>1886.29</v>
      </c>
      <c r="BH6" s="35">
        <f t="shared" si="7"/>
        <v>1949.75</v>
      </c>
      <c r="BI6" s="35">
        <f t="shared" si="7"/>
        <v>1933.01</v>
      </c>
      <c r="BJ6" s="35">
        <f t="shared" si="7"/>
        <v>1885.84</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90.64</v>
      </c>
      <c r="BR6" s="35">
        <f t="shared" ref="BR6:BZ6" si="8">IF(BR7="",NA(),BR7)</f>
        <v>119.58</v>
      </c>
      <c r="BS6" s="35">
        <f t="shared" si="8"/>
        <v>106.49</v>
      </c>
      <c r="BT6" s="35">
        <f t="shared" si="8"/>
        <v>144.47999999999999</v>
      </c>
      <c r="BU6" s="35">
        <f t="shared" si="8"/>
        <v>128.66999999999999</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223.3</v>
      </c>
      <c r="CC6" s="35">
        <f t="shared" ref="CC6:CK6" si="9">IF(CC7="",NA(),CC7)</f>
        <v>178.34</v>
      </c>
      <c r="CD6" s="35">
        <f t="shared" si="9"/>
        <v>190.45</v>
      </c>
      <c r="CE6" s="35">
        <f t="shared" si="9"/>
        <v>139.97</v>
      </c>
      <c r="CF6" s="35">
        <f t="shared" si="9"/>
        <v>157.04</v>
      </c>
      <c r="CG6" s="35">
        <f t="shared" si="9"/>
        <v>248.89</v>
      </c>
      <c r="CH6" s="35">
        <f t="shared" si="9"/>
        <v>250.84</v>
      </c>
      <c r="CI6" s="35">
        <f t="shared" si="9"/>
        <v>235.61</v>
      </c>
      <c r="CJ6" s="35">
        <f t="shared" si="9"/>
        <v>216.21</v>
      </c>
      <c r="CK6" s="35">
        <f t="shared" si="9"/>
        <v>220.31</v>
      </c>
      <c r="CL6" s="34" t="str">
        <f>IF(CL7="","",IF(CL7="-","【-】","【"&amp;SUBSTITUTE(TEXT(CL7,"#,##0.00"),"-","△")&amp;"】"))</f>
        <v>【136.86】</v>
      </c>
      <c r="CM6" s="35">
        <f>IF(CM7="",NA(),CM7)</f>
        <v>40.270000000000003</v>
      </c>
      <c r="CN6" s="35">
        <f t="shared" ref="CN6:CV6" si="10">IF(CN7="",NA(),CN7)</f>
        <v>45.91</v>
      </c>
      <c r="CO6" s="35">
        <f t="shared" si="10"/>
        <v>45.79</v>
      </c>
      <c r="CP6" s="35">
        <f t="shared" si="10"/>
        <v>45.69</v>
      </c>
      <c r="CQ6" s="35">
        <f t="shared" si="10"/>
        <v>45.71</v>
      </c>
      <c r="CR6" s="35">
        <f t="shared" si="10"/>
        <v>49.89</v>
      </c>
      <c r="CS6" s="35">
        <f t="shared" si="10"/>
        <v>49.39</v>
      </c>
      <c r="CT6" s="35">
        <f t="shared" si="10"/>
        <v>49.25</v>
      </c>
      <c r="CU6" s="35">
        <f t="shared" si="10"/>
        <v>50.24</v>
      </c>
      <c r="CV6" s="35">
        <f t="shared" si="10"/>
        <v>49.68</v>
      </c>
      <c r="CW6" s="34" t="str">
        <f>IF(CW7="","",IF(CW7="-","【-】","【"&amp;SUBSTITUTE(TEXT(CW7,"#,##0.00"),"-","△")&amp;"】"))</f>
        <v>【58.98】</v>
      </c>
      <c r="CX6" s="35">
        <f>IF(CX7="",NA(),CX7)</f>
        <v>71.44</v>
      </c>
      <c r="CY6" s="35">
        <f t="shared" ref="CY6:DG6" si="11">IF(CY7="",NA(),CY7)</f>
        <v>72.08</v>
      </c>
      <c r="CZ6" s="35">
        <f t="shared" si="11"/>
        <v>73.56</v>
      </c>
      <c r="DA6" s="35">
        <f t="shared" si="11"/>
        <v>75.8</v>
      </c>
      <c r="DB6" s="35">
        <f t="shared" si="11"/>
        <v>76.11</v>
      </c>
      <c r="DC6" s="35">
        <f t="shared" si="11"/>
        <v>84.73</v>
      </c>
      <c r="DD6" s="35">
        <f t="shared" si="11"/>
        <v>83.96</v>
      </c>
      <c r="DE6" s="35">
        <f t="shared" si="11"/>
        <v>84.12</v>
      </c>
      <c r="DF6" s="35">
        <f t="shared" si="11"/>
        <v>84.17</v>
      </c>
      <c r="DG6" s="35">
        <f t="shared" si="11"/>
        <v>83.35</v>
      </c>
      <c r="DH6" s="34" t="str">
        <f>IF(DH7="","",IF(DH7="-","【-】","【"&amp;SUBSTITUTE(TEXT(DH7,"#,##0.00"),"-","△")&amp;"】"))</f>
        <v>【95.20】</v>
      </c>
      <c r="DI6" s="35">
        <f>IF(DI7="",NA(),DI7)</f>
        <v>3.97</v>
      </c>
      <c r="DJ6" s="35">
        <f t="shared" ref="DJ6:DR6" si="12">IF(DJ7="",NA(),DJ7)</f>
        <v>7.5</v>
      </c>
      <c r="DK6" s="35">
        <f t="shared" si="12"/>
        <v>11.02</v>
      </c>
      <c r="DL6" s="35">
        <f t="shared" si="12"/>
        <v>14.06</v>
      </c>
      <c r="DM6" s="35">
        <f t="shared" si="12"/>
        <v>15.63</v>
      </c>
      <c r="DN6" s="35">
        <f t="shared" si="12"/>
        <v>21.09</v>
      </c>
      <c r="DO6" s="35">
        <f t="shared" si="12"/>
        <v>22.6</v>
      </c>
      <c r="DP6" s="35">
        <f t="shared" si="12"/>
        <v>26.91</v>
      </c>
      <c r="DQ6" s="35">
        <f t="shared" si="12"/>
        <v>26.81</v>
      </c>
      <c r="DR6" s="35">
        <f t="shared" si="12"/>
        <v>26.06</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【5.64】</v>
      </c>
      <c r="EE6" s="34">
        <f>IF(EE7="",NA(),EE7)</f>
        <v>0</v>
      </c>
      <c r="EF6" s="34">
        <f t="shared" ref="EF6:EN6" si="14">IF(EF7="",NA(),EF7)</f>
        <v>0</v>
      </c>
      <c r="EG6" s="34">
        <f t="shared" si="14"/>
        <v>0</v>
      </c>
      <c r="EH6" s="35">
        <f t="shared" si="14"/>
        <v>0.36</v>
      </c>
      <c r="EI6" s="35">
        <f t="shared" si="14"/>
        <v>0.23</v>
      </c>
      <c r="EJ6" s="35">
        <f t="shared" si="14"/>
        <v>0.03</v>
      </c>
      <c r="EK6" s="35">
        <f t="shared" si="14"/>
        <v>0.15</v>
      </c>
      <c r="EL6" s="35">
        <f t="shared" si="14"/>
        <v>0.1</v>
      </c>
      <c r="EM6" s="35">
        <f t="shared" si="14"/>
        <v>0.13</v>
      </c>
      <c r="EN6" s="35">
        <f t="shared" si="14"/>
        <v>0.12</v>
      </c>
      <c r="EO6" s="34" t="str">
        <f>IF(EO7="","",IF(EO7="-","【-】","【"&amp;SUBSTITUTE(TEXT(EO7,"#,##0.00"),"-","△")&amp;"】"))</f>
        <v>【0.23】</v>
      </c>
    </row>
    <row r="7" spans="1:148" s="36" customFormat="1" x14ac:dyDescent="0.15">
      <c r="A7" s="28"/>
      <c r="B7" s="37">
        <v>2018</v>
      </c>
      <c r="C7" s="37">
        <v>202126</v>
      </c>
      <c r="D7" s="37">
        <v>46</v>
      </c>
      <c r="E7" s="37">
        <v>17</v>
      </c>
      <c r="F7" s="37">
        <v>1</v>
      </c>
      <c r="G7" s="37">
        <v>0</v>
      </c>
      <c r="H7" s="37" t="s">
        <v>95</v>
      </c>
      <c r="I7" s="37" t="s">
        <v>96</v>
      </c>
      <c r="J7" s="37" t="s">
        <v>97</v>
      </c>
      <c r="K7" s="37" t="s">
        <v>98</v>
      </c>
      <c r="L7" s="37" t="s">
        <v>99</v>
      </c>
      <c r="M7" s="37" t="s">
        <v>100</v>
      </c>
      <c r="N7" s="38" t="s">
        <v>101</v>
      </c>
      <c r="O7" s="38">
        <v>48.75</v>
      </c>
      <c r="P7" s="38">
        <v>51.02</v>
      </c>
      <c r="Q7" s="38">
        <v>96.32</v>
      </c>
      <c r="R7" s="38">
        <v>3720</v>
      </c>
      <c r="S7" s="38">
        <v>27672</v>
      </c>
      <c r="T7" s="38">
        <v>565.15</v>
      </c>
      <c r="U7" s="38">
        <v>48.96</v>
      </c>
      <c r="V7" s="38">
        <v>13989</v>
      </c>
      <c r="W7" s="38">
        <v>7.13</v>
      </c>
      <c r="X7" s="38">
        <v>1961.99</v>
      </c>
      <c r="Y7" s="38">
        <v>102.77</v>
      </c>
      <c r="Z7" s="38">
        <v>108.86</v>
      </c>
      <c r="AA7" s="38">
        <v>110.81</v>
      </c>
      <c r="AB7" s="38">
        <v>100.45</v>
      </c>
      <c r="AC7" s="38">
        <v>101.57</v>
      </c>
      <c r="AD7" s="38">
        <v>108.69</v>
      </c>
      <c r="AE7" s="38">
        <v>110.8</v>
      </c>
      <c r="AF7" s="38">
        <v>110.07</v>
      </c>
      <c r="AG7" s="38">
        <v>106.7</v>
      </c>
      <c r="AH7" s="38">
        <v>106.83</v>
      </c>
      <c r="AI7" s="38">
        <v>108.69</v>
      </c>
      <c r="AJ7" s="38">
        <v>6.1</v>
      </c>
      <c r="AK7" s="38">
        <v>0</v>
      </c>
      <c r="AL7" s="38">
        <v>0</v>
      </c>
      <c r="AM7" s="38">
        <v>0</v>
      </c>
      <c r="AN7" s="38">
        <v>0</v>
      </c>
      <c r="AO7" s="38">
        <v>29.24</v>
      </c>
      <c r="AP7" s="38">
        <v>31.45</v>
      </c>
      <c r="AQ7" s="38">
        <v>31.4</v>
      </c>
      <c r="AR7" s="38">
        <v>26.14</v>
      </c>
      <c r="AS7" s="38">
        <v>22.02</v>
      </c>
      <c r="AT7" s="38">
        <v>3.28</v>
      </c>
      <c r="AU7" s="38">
        <v>43.16</v>
      </c>
      <c r="AV7" s="38">
        <v>58.04</v>
      </c>
      <c r="AW7" s="38">
        <v>77.92</v>
      </c>
      <c r="AX7" s="38">
        <v>44.74</v>
      </c>
      <c r="AY7" s="38">
        <v>51.58</v>
      </c>
      <c r="AZ7" s="38">
        <v>68.510000000000005</v>
      </c>
      <c r="BA7" s="38">
        <v>70.16</v>
      </c>
      <c r="BB7" s="38">
        <v>79.709999999999994</v>
      </c>
      <c r="BC7" s="38">
        <v>68.290000000000006</v>
      </c>
      <c r="BD7" s="38">
        <v>68.040000000000006</v>
      </c>
      <c r="BE7" s="38">
        <v>69.489999999999995</v>
      </c>
      <c r="BF7" s="38">
        <v>1766.54</v>
      </c>
      <c r="BG7" s="38">
        <v>1886.29</v>
      </c>
      <c r="BH7" s="38">
        <v>1949.75</v>
      </c>
      <c r="BI7" s="38">
        <v>1933.01</v>
      </c>
      <c r="BJ7" s="38">
        <v>1885.84</v>
      </c>
      <c r="BK7" s="38">
        <v>1203.71</v>
      </c>
      <c r="BL7" s="38">
        <v>1162.3599999999999</v>
      </c>
      <c r="BM7" s="38">
        <v>1047.6500000000001</v>
      </c>
      <c r="BN7" s="38">
        <v>1124.26</v>
      </c>
      <c r="BO7" s="38">
        <v>1048.23</v>
      </c>
      <c r="BP7" s="38">
        <v>682.78</v>
      </c>
      <c r="BQ7" s="38">
        <v>90.64</v>
      </c>
      <c r="BR7" s="38">
        <v>119.58</v>
      </c>
      <c r="BS7" s="38">
        <v>106.49</v>
      </c>
      <c r="BT7" s="38">
        <v>144.47999999999999</v>
      </c>
      <c r="BU7" s="38">
        <v>128.66999999999999</v>
      </c>
      <c r="BV7" s="38">
        <v>69.739999999999995</v>
      </c>
      <c r="BW7" s="38">
        <v>68.209999999999994</v>
      </c>
      <c r="BX7" s="38">
        <v>74.040000000000006</v>
      </c>
      <c r="BY7" s="38">
        <v>80.58</v>
      </c>
      <c r="BZ7" s="38">
        <v>78.92</v>
      </c>
      <c r="CA7" s="38">
        <v>100.91</v>
      </c>
      <c r="CB7" s="38">
        <v>223.3</v>
      </c>
      <c r="CC7" s="38">
        <v>178.34</v>
      </c>
      <c r="CD7" s="38">
        <v>190.45</v>
      </c>
      <c r="CE7" s="38">
        <v>139.97</v>
      </c>
      <c r="CF7" s="38">
        <v>157.04</v>
      </c>
      <c r="CG7" s="38">
        <v>248.89</v>
      </c>
      <c r="CH7" s="38">
        <v>250.84</v>
      </c>
      <c r="CI7" s="38">
        <v>235.61</v>
      </c>
      <c r="CJ7" s="38">
        <v>216.21</v>
      </c>
      <c r="CK7" s="38">
        <v>220.31</v>
      </c>
      <c r="CL7" s="38">
        <v>136.86000000000001</v>
      </c>
      <c r="CM7" s="38">
        <v>40.270000000000003</v>
      </c>
      <c r="CN7" s="38">
        <v>45.91</v>
      </c>
      <c r="CO7" s="38">
        <v>45.79</v>
      </c>
      <c r="CP7" s="38">
        <v>45.69</v>
      </c>
      <c r="CQ7" s="38">
        <v>45.71</v>
      </c>
      <c r="CR7" s="38">
        <v>49.89</v>
      </c>
      <c r="CS7" s="38">
        <v>49.39</v>
      </c>
      <c r="CT7" s="38">
        <v>49.25</v>
      </c>
      <c r="CU7" s="38">
        <v>50.24</v>
      </c>
      <c r="CV7" s="38">
        <v>49.68</v>
      </c>
      <c r="CW7" s="38">
        <v>58.98</v>
      </c>
      <c r="CX7" s="38">
        <v>71.44</v>
      </c>
      <c r="CY7" s="38">
        <v>72.08</v>
      </c>
      <c r="CZ7" s="38">
        <v>73.56</v>
      </c>
      <c r="DA7" s="38">
        <v>75.8</v>
      </c>
      <c r="DB7" s="38">
        <v>76.11</v>
      </c>
      <c r="DC7" s="38">
        <v>84.73</v>
      </c>
      <c r="DD7" s="38">
        <v>83.96</v>
      </c>
      <c r="DE7" s="38">
        <v>84.12</v>
      </c>
      <c r="DF7" s="38">
        <v>84.17</v>
      </c>
      <c r="DG7" s="38">
        <v>83.35</v>
      </c>
      <c r="DH7" s="38">
        <v>95.2</v>
      </c>
      <c r="DI7" s="38">
        <v>3.97</v>
      </c>
      <c r="DJ7" s="38">
        <v>7.5</v>
      </c>
      <c r="DK7" s="38">
        <v>11.02</v>
      </c>
      <c r="DL7" s="38">
        <v>14.06</v>
      </c>
      <c r="DM7" s="38">
        <v>15.63</v>
      </c>
      <c r="DN7" s="38">
        <v>21.09</v>
      </c>
      <c r="DO7" s="38">
        <v>22.6</v>
      </c>
      <c r="DP7" s="38">
        <v>26.91</v>
      </c>
      <c r="DQ7" s="38">
        <v>26.81</v>
      </c>
      <c r="DR7" s="38">
        <v>26.06</v>
      </c>
      <c r="DS7" s="38">
        <v>38.6</v>
      </c>
      <c r="DT7" s="38">
        <v>0</v>
      </c>
      <c r="DU7" s="38">
        <v>0</v>
      </c>
      <c r="DV7" s="38">
        <v>0</v>
      </c>
      <c r="DW7" s="38">
        <v>0</v>
      </c>
      <c r="DX7" s="38">
        <v>0</v>
      </c>
      <c r="DY7" s="38">
        <v>0</v>
      </c>
      <c r="DZ7" s="38">
        <v>0</v>
      </c>
      <c r="EA7" s="38">
        <v>0</v>
      </c>
      <c r="EB7" s="38">
        <v>0</v>
      </c>
      <c r="EC7" s="38">
        <v>0</v>
      </c>
      <c r="ED7" s="38">
        <v>5.64</v>
      </c>
      <c r="EE7" s="38">
        <v>0</v>
      </c>
      <c r="EF7" s="38">
        <v>0</v>
      </c>
      <c r="EG7" s="38">
        <v>0</v>
      </c>
      <c r="EH7" s="38">
        <v>0.36</v>
      </c>
      <c r="EI7" s="38">
        <v>0.23</v>
      </c>
      <c r="EJ7" s="38">
        <v>0.03</v>
      </c>
      <c r="EK7" s="38">
        <v>0.15</v>
      </c>
      <c r="EL7" s="38">
        <v>0.1</v>
      </c>
      <c r="EM7" s="38">
        <v>0.13</v>
      </c>
      <c r="EN7" s="38">
        <v>0.12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2019-12-05T04:44:23Z</dcterms:created>
  <dcterms:modified xsi:type="dcterms:W3CDTF">2020-02-20T04:18:42Z</dcterms:modified>
  <cp:category/>
</cp:coreProperties>
</file>