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18 中野市\"/>
    </mc:Choice>
  </mc:AlternateContent>
  <workbookProtection workbookAlgorithmName="SHA-512" workbookHashValue="Rhw2gp4+PGzciE8Xgq4aFgY6Wo6mahyZfn0FZOaufQxIim1pismN1LlxwvGsqTVfWbGmJqvxG2tIjoBbtjIX1g==" workbookSaltValue="aXMqX2Uq7vQUwE1TFoDD2w==" workbookSpinCount="100000" lockStructure="1"/>
  <bookViews>
    <workbookView xWindow="15195" yWindow="-15" windowWidth="7140" windowHeight="123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<sst xmlns="http://schemas.openxmlformats.org/spreadsheetml/2006/main" count="267" uniqueCount="111">
  <si>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</si>
  <si>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</si>
  <si>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</si>
  <si>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</si>
  <si>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</si>
  <si>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</si>
  <si>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</si>
  <si>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</si>
  <si>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</si>
  <si>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</si>
  <si>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</si>
  <si>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</si>
  <si>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</si>
  <si>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</si>
  <si>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</si>
  <si>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</si>
  <si>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</si>
  <si>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</si>
  <si>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</si>
  <si>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</si>
  <si>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</si>
  <si>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</si>
  <si>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</si>
  <si>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</si>
  <si>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</si>
  <si>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</si>
  <si>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</si>
  <si>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</si>
  <si>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</si>
  <si>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</si>
  <si>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</si>
  <si>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</si>
  <si>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</si>
  <si>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</si>
  <si>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</si>
  <si>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</si>
  <si>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</si>
  <si>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</si>
  <si>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</si>
  <si>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</si>
  <si>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</si>
  <si>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</si>
  <si>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</si>
  <si>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</si>
  <si>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</si>
  <si>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</si>
  <si>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</si>
  <si>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</si>
  <si>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</si>
  <si>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</si>
  <si>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</si>
  <si>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</si>
  <si>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</si>
  <si>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</si>
  <si>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</si>
  <si>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</si>
  <si>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</si>
  <si>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</si>
  <si>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</si>
  <si>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</si>
  <si>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</si>
  <si>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</si>
  <si>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</si>
  <si>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</si>
  <si>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</si>
  <si>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</si>
  <si>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</si>
  <si>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</si>
  <si>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</si>
  <si>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</si>
  <si>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</si>
  <si>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</si>
  <si>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</si>
  <si>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</si>
  <si>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</si>
  <si>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</si>
  <si>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</si>
  <si>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</si>
  <si>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</si>
  <si>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</si>
  <si>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</si>
  <si>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</si>
  <si>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</si>
  <si>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</si>
  <si>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</si>
  <si>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</si>
  <si>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</si>
  <si>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</si>
  <si>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</si>
  <si>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</si>
  <si>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</si>
  <si>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</si>
  <si>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</si>
  <si>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</si>
  <si>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</si>
  <si>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</si>
  <si>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</si>
  <si>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</si>
  <si>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</si>
  <si>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</si>
  <si>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</si>
  <si>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</si>
  <si>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</si>
  <si>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</si>
  <si>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</si>
  <si>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</si>
  <si>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</si>
  <si>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</si>
  <si>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30年が経過し、施設の老朽化も進んでいる。平成28年度から中野浄化管理センターでは再構築事業として、長寿命化工事及び耐震化工事を行っているため、今後は老朽化率の改善が図られ、また維持管理経費についても削減が見込まれる。</t>
    <rPh sb="1" eb="3">
      <t>キョウヨウ</t>
    </rPh>
    <rPh sb="3" eb="5">
      <t>カイシ</t>
    </rPh>
    <rPh sb="9" eb="10">
      <t>ネン</t>
    </rPh>
    <rPh sb="11" eb="13">
      <t>ケイカ</t>
    </rPh>
    <rPh sb="15" eb="17">
      <t>シセツ</t>
    </rPh>
    <rPh sb="18" eb="21">
      <t>ロウキュウカ</t>
    </rPh>
    <rPh sb="22" eb="23">
      <t>スス</t>
    </rPh>
    <rPh sb="28" eb="30">
      <t>ヘイセイ</t>
    </rPh>
    <rPh sb="32" eb="34">
      <t>ネンド</t>
    </rPh>
    <rPh sb="36" eb="38">
      <t>ナカノ</t>
    </rPh>
    <rPh sb="38" eb="40">
      <t>ジョウカ</t>
    </rPh>
    <rPh sb="40" eb="42">
      <t>カンリ</t>
    </rPh>
    <rPh sb="48" eb="51">
      <t>サイコウチク</t>
    </rPh>
    <rPh sb="51" eb="53">
      <t>ジギョウ</t>
    </rPh>
    <rPh sb="57" eb="58">
      <t>チョウ</t>
    </rPh>
    <rPh sb="58" eb="60">
      <t>ジュミョウ</t>
    </rPh>
    <rPh sb="60" eb="61">
      <t>カ</t>
    </rPh>
    <rPh sb="61" eb="63">
      <t>コウジ</t>
    </rPh>
    <rPh sb="63" eb="64">
      <t>オヨ</t>
    </rPh>
    <rPh sb="65" eb="68">
      <t>タイシンカ</t>
    </rPh>
    <rPh sb="68" eb="70">
      <t>コウジ</t>
    </rPh>
    <rPh sb="71" eb="72">
      <t>オコナ</t>
    </rPh>
    <rPh sb="79" eb="81">
      <t>コンゴ</t>
    </rPh>
    <rPh sb="82" eb="85">
      <t>ロウキュウカ</t>
    </rPh>
    <rPh sb="85" eb="86">
      <t>リツ</t>
    </rPh>
    <rPh sb="87" eb="89">
      <t>カイゼン</t>
    </rPh>
    <rPh sb="90" eb="91">
      <t>ハカ</t>
    </rPh>
    <rPh sb="96" eb="98">
      <t>イジ</t>
    </rPh>
    <rPh sb="98" eb="100">
      <t>カンリ</t>
    </rPh>
    <rPh sb="100" eb="102">
      <t>ケイヒ</t>
    </rPh>
    <rPh sb="107" eb="109">
      <t>サクゲン</t>
    </rPh>
    <rPh sb="110" eb="112">
      <t>ミコ</t>
    </rPh>
    <phoneticPr fontId="4"/>
  </si>
  <si>
    <t>・老朽化の進んだ農業集落排水施設との統合を進めており、維持管理経費を削減し、処理能力が十分である中野浄化管理センターの利用率の向上を図る。
　また、使用料の改定を視野に入れながら経営改善を図る。</t>
    <rPh sb="1" eb="4">
      <t>ロウキュウカ</t>
    </rPh>
    <rPh sb="5" eb="6">
      <t>スス</t>
    </rPh>
    <rPh sb="8" eb="14">
      <t>ノウギョウシュウラクハイスイ</t>
    </rPh>
    <rPh sb="14" eb="16">
      <t>シセツ</t>
    </rPh>
    <rPh sb="18" eb="20">
      <t>トウゴウ</t>
    </rPh>
    <rPh sb="21" eb="22">
      <t>スス</t>
    </rPh>
    <rPh sb="27" eb="29">
      <t>イジ</t>
    </rPh>
    <rPh sb="29" eb="31">
      <t>カンリ</t>
    </rPh>
    <rPh sb="31" eb="33">
      <t>ケイヒ</t>
    </rPh>
    <rPh sb="34" eb="36">
      <t>サクゲン</t>
    </rPh>
    <rPh sb="38" eb="40">
      <t>ショリ</t>
    </rPh>
    <rPh sb="40" eb="42">
      <t>ノウリョク</t>
    </rPh>
    <rPh sb="43" eb="45">
      <t>ジュウブン</t>
    </rPh>
    <rPh sb="48" eb="50">
      <t>ナカノ</t>
    </rPh>
    <rPh sb="50" eb="52">
      <t>ジョウカ</t>
    </rPh>
    <rPh sb="52" eb="54">
      <t>カンリ</t>
    </rPh>
    <rPh sb="59" eb="62">
      <t>リヨウリツ</t>
    </rPh>
    <rPh sb="63" eb="65">
      <t>コウジョウ</t>
    </rPh>
    <rPh sb="66" eb="67">
      <t>ハカ</t>
    </rPh>
    <rPh sb="74" eb="77">
      <t>シヨウリョウ</t>
    </rPh>
    <rPh sb="78" eb="80">
      <t>カイテイ</t>
    </rPh>
    <rPh sb="81" eb="83">
      <t>シヤ</t>
    </rPh>
    <rPh sb="84" eb="85">
      <t>イ</t>
    </rPh>
    <rPh sb="89" eb="91">
      <t>ケイエイ</t>
    </rPh>
    <rPh sb="91" eb="93">
      <t>カイゼン</t>
    </rPh>
    <rPh sb="94" eb="95">
      <t>ハカ</t>
    </rPh>
    <phoneticPr fontId="4"/>
  </si>
  <si>
    <t>・企業債による負債の他、繰延収益の長期前受金が多額であることから累積欠損金が発生している。昨年度と比較すると営業収益の増加により補填することができた。また、下水道使用料収入に対し、維持管理費及び資本費に係る汚水処理費が抑えられたことで経費回収率が上がり、汚水処理原価が下がった。また、現金預金の確保により流動比率の向上がみられた。今後も経営戦略等で使用料の改定も視野に入れながら、収益性の向上を目指し累積欠損金を解消するとともに経営改善を図る。
・施設の統廃合を進めていくことで、維持管理経費を削減し、施設利用率を上げ適切な施設規模を維持する必要がある。</t>
    <rPh sb="1" eb="3">
      <t>キギョウ</t>
    </rPh>
    <rPh sb="3" eb="4">
      <t>サイ</t>
    </rPh>
    <rPh sb="7" eb="9">
      <t>フサイ</t>
    </rPh>
    <rPh sb="10" eb="11">
      <t>ホカ</t>
    </rPh>
    <rPh sb="12" eb="14">
      <t>クリノベ</t>
    </rPh>
    <rPh sb="14" eb="16">
      <t>シュウエキ</t>
    </rPh>
    <rPh sb="17" eb="19">
      <t>チョウキ</t>
    </rPh>
    <rPh sb="19" eb="22">
      <t>マエウケキン</t>
    </rPh>
    <rPh sb="23" eb="25">
      <t>タガク</t>
    </rPh>
    <rPh sb="32" eb="34">
      <t>ルイセキ</t>
    </rPh>
    <rPh sb="34" eb="37">
      <t>ケッソンキン</t>
    </rPh>
    <rPh sb="38" eb="40">
      <t>ハッセイ</t>
    </rPh>
    <rPh sb="45" eb="48">
      <t>サクネンド</t>
    </rPh>
    <rPh sb="49" eb="51">
      <t>ヒカク</t>
    </rPh>
    <rPh sb="54" eb="56">
      <t>エイギョウ</t>
    </rPh>
    <rPh sb="56" eb="58">
      <t>シュウエキ</t>
    </rPh>
    <rPh sb="59" eb="61">
      <t>ゾウカ</t>
    </rPh>
    <rPh sb="64" eb="66">
      <t>ホテン</t>
    </rPh>
    <rPh sb="84" eb="86">
      <t>シュウニュウ</t>
    </rPh>
    <rPh sb="87" eb="88">
      <t>タイ</t>
    </rPh>
    <rPh sb="127" eb="129">
      <t>オスイ</t>
    </rPh>
    <rPh sb="129" eb="131">
      <t>ショリ</t>
    </rPh>
    <rPh sb="131" eb="133">
      <t>ゲンカ</t>
    </rPh>
    <rPh sb="134" eb="135">
      <t>サ</t>
    </rPh>
    <rPh sb="142" eb="144">
      <t>ゲンキン</t>
    </rPh>
    <rPh sb="144" eb="146">
      <t>ヨキン</t>
    </rPh>
    <rPh sb="147" eb="149">
      <t>カクホ</t>
    </rPh>
    <rPh sb="152" eb="154">
      <t>リュウドウ</t>
    </rPh>
    <rPh sb="154" eb="156">
      <t>ヒリツ</t>
    </rPh>
    <rPh sb="157" eb="159">
      <t>コウジョウ</t>
    </rPh>
    <rPh sb="165" eb="167">
      <t>コンゴ</t>
    </rPh>
    <rPh sb="168" eb="170">
      <t>ケイエイ</t>
    </rPh>
    <rPh sb="170" eb="172">
      <t>センリャク</t>
    </rPh>
    <rPh sb="172" eb="173">
      <t>トウ</t>
    </rPh>
    <rPh sb="174" eb="177">
      <t>シヨウリョウ</t>
    </rPh>
    <rPh sb="178" eb="180">
      <t>カイテイ</t>
    </rPh>
    <rPh sb="181" eb="183">
      <t>シヤ</t>
    </rPh>
    <rPh sb="184" eb="185">
      <t>イ</t>
    </rPh>
    <rPh sb="190" eb="193">
      <t>シュウエキセイ</t>
    </rPh>
    <rPh sb="194" eb="196">
      <t>コウジョウ</t>
    </rPh>
    <rPh sb="197" eb="199">
      <t>メザ</t>
    </rPh>
    <rPh sb="200" eb="202">
      <t>ルイセキ</t>
    </rPh>
    <rPh sb="202" eb="205">
      <t>ケッソンキン</t>
    </rPh>
    <rPh sb="206" eb="208">
      <t>カイショウ</t>
    </rPh>
    <rPh sb="214" eb="216">
      <t>ケイエイ</t>
    </rPh>
    <rPh sb="216" eb="218">
      <t>カイゼン</t>
    </rPh>
    <rPh sb="219" eb="220">
      <t>ハカ</t>
    </rPh>
    <rPh sb="224" eb="226">
      <t>シセツ</t>
    </rPh>
    <rPh sb="227" eb="230">
      <t>トウハイゴウ</t>
    </rPh>
    <rPh sb="231" eb="232">
      <t>スス</t>
    </rPh>
    <rPh sb="240" eb="242">
      <t>イジ</t>
    </rPh>
    <rPh sb="242" eb="244">
      <t>カンリ</t>
    </rPh>
    <rPh sb="244" eb="246">
      <t>ケイヒ</t>
    </rPh>
    <rPh sb="247" eb="249">
      <t>サクゲン</t>
    </rPh>
    <rPh sb="251" eb="253">
      <t>シセツ</t>
    </rPh>
    <rPh sb="253" eb="256">
      <t>リヨウリツ</t>
    </rPh>
    <rPh sb="257" eb="258">
      <t>ア</t>
    </rPh>
    <rPh sb="259" eb="261">
      <t>テキセツ</t>
    </rPh>
    <rPh sb="262" eb="264">
      <t>シセツ</t>
    </rPh>
    <rPh sb="264" eb="266">
      <t>キボ</t>
    </rPh>
    <rPh sb="267" eb="269">
      <t>イジ</t>
    </rPh>
    <rPh sb="271" eb="2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</si>
</sst>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34-4573-A836-5DE36C0B1613}"/>
            </c:ext>
          </c:extLst>
        </c:ser>
        <c:dLbls>
          <c:showLegendKey val="0"/>
          <c:showVal val="0"/>
          <c:showCatName val="0"/>
          <c:showSerName val="0"/>
          <c:showPercent val="0"/>
          <c:showBubbleSize val="0"/>
        </c:dLbls>
        <c:gapWidth val="150"/>
        <c:axId val="147523456"/>
        <c:axId val="1475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0.23</c:v>
                </c:pt>
                <c:pt idx="4">
                  <c:v>0.21</c:v>
                </c:pt>
              </c:numCache>
            </c:numRef>
          </c:val>
          <c:smooth val="0"/>
          <c:extLst>
            <c:ext xmlns:c16="http://schemas.microsoft.com/office/drawing/2014/chart" uri="{C3380CC4-5D6E-409C-BE32-E72D297353CC}">
              <c16:uniqueId val="{00000001-1634-4573-A836-5DE36C0B1613}"/>
            </c:ext>
          </c:extLst>
        </c:ser>
        <c:dLbls>
          <c:showLegendKey val="0"/>
          <c:showVal val="0"/>
          <c:showCatName val="0"/>
          <c:showSerName val="0"/>
          <c:showPercent val="0"/>
          <c:showBubbleSize val="0"/>
        </c:dLbls>
        <c:marker val="1"/>
        <c:smooth val="0"/>
        <c:axId val="147523456"/>
        <c:axId val="147538304"/>
      </c:lineChart>
      <c:dateAx>
        <c:axId val="147523456"/>
        <c:scaling>
          <c:orientation val="minMax"/>
        </c:scaling>
        <c:delete val="1"/>
        <c:axPos val="b"/>
        <c:numFmt formatCode="ge" sourceLinked="1"/>
        <c:majorTickMark val="none"/>
        <c:minorTickMark val="none"/>
        <c:tickLblPos val="none"/>
        <c:crossAx val="147538304"/>
        <c:crosses val="autoZero"/>
        <c:auto val="1"/>
        <c:lblOffset val="100"/>
        <c:baseTimeUnit val="years"/>
      </c:dateAx>
      <c:valAx>
        <c:axId val="1475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48.5</c:v>
                </c:pt>
                <c:pt idx="3">
                  <c:v>48.83</c:v>
                </c:pt>
                <c:pt idx="4">
                  <c:v>48.09</c:v>
                </c:pt>
              </c:numCache>
            </c:numRef>
          </c:val>
          <c:extLst>
            <c:ext xmlns:c16="http://schemas.microsoft.com/office/drawing/2014/chart" uri="{C3380CC4-5D6E-409C-BE32-E72D297353CC}">
              <c16:uniqueId val="{00000000-24E0-41DB-AE3D-1B82C74A81CC}"/>
            </c:ext>
          </c:extLst>
        </c:ser>
        <c:dLbls>
          <c:showLegendKey val="0"/>
          <c:showVal val="0"/>
          <c:showCatName val="0"/>
          <c:showSerName val="0"/>
          <c:showPercent val="0"/>
          <c:showBubbleSize val="0"/>
        </c:dLbls>
        <c:gapWidth val="150"/>
        <c:axId val="160686464"/>
        <c:axId val="1606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59.35</c:v>
                </c:pt>
                <c:pt idx="3">
                  <c:v>58.4</c:v>
                </c:pt>
                <c:pt idx="4">
                  <c:v>58</c:v>
                </c:pt>
              </c:numCache>
            </c:numRef>
          </c:val>
          <c:smooth val="0"/>
          <c:extLst>
            <c:ext xmlns:c16="http://schemas.microsoft.com/office/drawing/2014/chart" uri="{C3380CC4-5D6E-409C-BE32-E72D297353CC}">
              <c16:uniqueId val="{00000001-24E0-41DB-AE3D-1B82C74A81CC}"/>
            </c:ext>
          </c:extLst>
        </c:ser>
        <c:dLbls>
          <c:showLegendKey val="0"/>
          <c:showVal val="0"/>
          <c:showCatName val="0"/>
          <c:showSerName val="0"/>
          <c:showPercent val="0"/>
          <c:showBubbleSize val="0"/>
        </c:dLbls>
        <c:marker val="1"/>
        <c:smooth val="0"/>
        <c:axId val="160686464"/>
        <c:axId val="160688384"/>
      </c:lineChart>
      <c:dateAx>
        <c:axId val="160686464"/>
        <c:scaling>
          <c:orientation val="minMax"/>
        </c:scaling>
        <c:delete val="1"/>
        <c:axPos val="b"/>
        <c:numFmt formatCode="ge" sourceLinked="1"/>
        <c:majorTickMark val="none"/>
        <c:minorTickMark val="none"/>
        <c:tickLblPos val="none"/>
        <c:crossAx val="160688384"/>
        <c:crosses val="autoZero"/>
        <c:auto val="1"/>
        <c:lblOffset val="100"/>
        <c:baseTimeUnit val="years"/>
      </c:dateAx>
      <c:valAx>
        <c:axId val="1606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90.84</c:v>
                </c:pt>
                <c:pt idx="3">
                  <c:v>92.35</c:v>
                </c:pt>
                <c:pt idx="4">
                  <c:v>92.45</c:v>
                </c:pt>
              </c:numCache>
            </c:numRef>
          </c:val>
          <c:extLst>
            <c:ext xmlns:c16="http://schemas.microsoft.com/office/drawing/2014/chart" uri="{C3380CC4-5D6E-409C-BE32-E72D297353CC}">
              <c16:uniqueId val="{00000000-53F9-4B7F-B781-02D258901531}"/>
            </c:ext>
          </c:extLst>
        </c:ser>
        <c:dLbls>
          <c:showLegendKey val="0"/>
          <c:showVal val="0"/>
          <c:showCatName val="0"/>
          <c:showSerName val="0"/>
          <c:showPercent val="0"/>
          <c:showBubbleSize val="0"/>
        </c:dLbls>
        <c:gapWidth val="150"/>
        <c:axId val="172962560"/>
        <c:axId val="1729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89.88</c:v>
                </c:pt>
                <c:pt idx="3">
                  <c:v>89.68</c:v>
                </c:pt>
                <c:pt idx="4">
                  <c:v>89.79</c:v>
                </c:pt>
              </c:numCache>
            </c:numRef>
          </c:val>
          <c:smooth val="0"/>
          <c:extLst>
            <c:ext xmlns:c16="http://schemas.microsoft.com/office/drawing/2014/chart" uri="{C3380CC4-5D6E-409C-BE32-E72D297353CC}">
              <c16:uniqueId val="{00000001-53F9-4B7F-B781-02D258901531}"/>
            </c:ext>
          </c:extLst>
        </c:ser>
        <c:dLbls>
          <c:showLegendKey val="0"/>
          <c:showVal val="0"/>
          <c:showCatName val="0"/>
          <c:showSerName val="0"/>
          <c:showPercent val="0"/>
          <c:showBubbleSize val="0"/>
        </c:dLbls>
        <c:marker val="1"/>
        <c:smooth val="0"/>
        <c:axId val="172962560"/>
        <c:axId val="172964480"/>
      </c:lineChart>
      <c:dateAx>
        <c:axId val="172962560"/>
        <c:scaling>
          <c:orientation val="minMax"/>
        </c:scaling>
        <c:delete val="1"/>
        <c:axPos val="b"/>
        <c:numFmt formatCode="ge" sourceLinked="1"/>
        <c:majorTickMark val="none"/>
        <c:minorTickMark val="none"/>
        <c:tickLblPos val="none"/>
        <c:crossAx val="172964480"/>
        <c:crosses val="autoZero"/>
        <c:auto val="1"/>
        <c:lblOffset val="100"/>
        <c:baseTimeUnit val="years"/>
      </c:dateAx>
      <c:valAx>
        <c:axId val="1729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126.43</c:v>
                </c:pt>
                <c:pt idx="3">
                  <c:v>125.07</c:v>
                </c:pt>
                <c:pt idx="4">
                  <c:v>129.99</c:v>
                </c:pt>
              </c:numCache>
            </c:numRef>
          </c:val>
          <c:extLst>
            <c:ext xmlns:c16="http://schemas.microsoft.com/office/drawing/2014/chart" uri="{C3380CC4-5D6E-409C-BE32-E72D297353CC}">
              <c16:uniqueId val="{00000000-49B2-4553-825C-05899D1039CC}"/>
            </c:ext>
          </c:extLst>
        </c:ser>
        <c:dLbls>
          <c:showLegendKey val="0"/>
          <c:showVal val="0"/>
          <c:showCatName val="0"/>
          <c:showSerName val="0"/>
          <c:showPercent val="0"/>
          <c:showBubbleSize val="0"/>
        </c:dLbls>
        <c:gapWidth val="150"/>
        <c:axId val="149142144"/>
        <c:axId val="1505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105.98</c:v>
                </c:pt>
                <c:pt idx="3">
                  <c:v>105.53</c:v>
                </c:pt>
                <c:pt idx="4">
                  <c:v>105.06</c:v>
                </c:pt>
              </c:numCache>
            </c:numRef>
          </c:val>
          <c:smooth val="0"/>
          <c:extLst>
            <c:ext xmlns:c16="http://schemas.microsoft.com/office/drawing/2014/chart" uri="{C3380CC4-5D6E-409C-BE32-E72D297353CC}">
              <c16:uniqueId val="{00000001-49B2-4553-825C-05899D1039CC}"/>
            </c:ext>
          </c:extLst>
        </c:ser>
        <c:dLbls>
          <c:showLegendKey val="0"/>
          <c:showVal val="0"/>
          <c:showCatName val="0"/>
          <c:showSerName val="0"/>
          <c:showPercent val="0"/>
          <c:showBubbleSize val="0"/>
        </c:dLbls>
        <c:marker val="1"/>
        <c:smooth val="0"/>
        <c:axId val="149142144"/>
        <c:axId val="150537344"/>
      </c:lineChart>
      <c:dateAx>
        <c:axId val="149142144"/>
        <c:scaling>
          <c:orientation val="minMax"/>
        </c:scaling>
        <c:delete val="1"/>
        <c:axPos val="b"/>
        <c:numFmt formatCode="ge" sourceLinked="1"/>
        <c:majorTickMark val="none"/>
        <c:minorTickMark val="none"/>
        <c:tickLblPos val="none"/>
        <c:crossAx val="150537344"/>
        <c:crosses val="autoZero"/>
        <c:auto val="1"/>
        <c:lblOffset val="100"/>
        <c:baseTimeUnit val="years"/>
      </c:dateAx>
      <c:valAx>
        <c:axId val="1505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5.13</c:v>
                </c:pt>
                <c:pt idx="3">
                  <c:v>8.85</c:v>
                </c:pt>
                <c:pt idx="4">
                  <c:v>12.4</c:v>
                </c:pt>
              </c:numCache>
            </c:numRef>
          </c:val>
          <c:extLst>
            <c:ext xmlns:c16="http://schemas.microsoft.com/office/drawing/2014/chart" uri="{C3380CC4-5D6E-409C-BE32-E72D297353CC}">
              <c16:uniqueId val="{00000000-E40C-4A07-8138-795BBDCB35F1}"/>
            </c:ext>
          </c:extLst>
        </c:ser>
        <c:dLbls>
          <c:showLegendKey val="0"/>
          <c:showVal val="0"/>
          <c:showCatName val="0"/>
          <c:showSerName val="0"/>
          <c:showPercent val="0"/>
          <c:showBubbleSize val="0"/>
        </c:dLbls>
        <c:gapWidth val="150"/>
        <c:axId val="150704128"/>
        <c:axId val="1509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27.12</c:v>
                </c:pt>
                <c:pt idx="3">
                  <c:v>29.5</c:v>
                </c:pt>
                <c:pt idx="4">
                  <c:v>30.6</c:v>
                </c:pt>
              </c:numCache>
            </c:numRef>
          </c:val>
          <c:smooth val="0"/>
          <c:extLst>
            <c:ext xmlns:c16="http://schemas.microsoft.com/office/drawing/2014/chart" uri="{C3380CC4-5D6E-409C-BE32-E72D297353CC}">
              <c16:uniqueId val="{00000001-E40C-4A07-8138-795BBDCB35F1}"/>
            </c:ext>
          </c:extLst>
        </c:ser>
        <c:dLbls>
          <c:showLegendKey val="0"/>
          <c:showVal val="0"/>
          <c:showCatName val="0"/>
          <c:showSerName val="0"/>
          <c:showPercent val="0"/>
          <c:showBubbleSize val="0"/>
        </c:dLbls>
        <c:marker val="1"/>
        <c:smooth val="0"/>
        <c:axId val="150704128"/>
        <c:axId val="150990848"/>
      </c:lineChart>
      <c:dateAx>
        <c:axId val="150704128"/>
        <c:scaling>
          <c:orientation val="minMax"/>
        </c:scaling>
        <c:delete val="1"/>
        <c:axPos val="b"/>
        <c:numFmt formatCode="ge" sourceLinked="1"/>
        <c:majorTickMark val="none"/>
        <c:minorTickMark val="none"/>
        <c:tickLblPos val="none"/>
        <c:crossAx val="150990848"/>
        <c:crosses val="autoZero"/>
        <c:auto val="1"/>
        <c:lblOffset val="100"/>
        <c:baseTimeUnit val="years"/>
      </c:dateAx>
      <c:valAx>
        <c:axId val="1509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C2D-422C-93F5-1E33E7750EE1}"/>
            </c:ext>
          </c:extLst>
        </c:ser>
        <c:dLbls>
          <c:showLegendKey val="0"/>
          <c:showVal val="0"/>
          <c:showCatName val="0"/>
          <c:showSerName val="0"/>
          <c:showPercent val="0"/>
          <c:showBubbleSize val="0"/>
        </c:dLbls>
        <c:gapWidth val="150"/>
        <c:axId val="151443712"/>
        <c:axId val="1514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1.93</c:v>
                </c:pt>
                <c:pt idx="3">
                  <c:v>1.92</c:v>
                </c:pt>
                <c:pt idx="4">
                  <c:v>1.83</c:v>
                </c:pt>
              </c:numCache>
            </c:numRef>
          </c:val>
          <c:smooth val="0"/>
          <c:extLst>
            <c:ext xmlns:c16="http://schemas.microsoft.com/office/drawing/2014/chart" uri="{C3380CC4-5D6E-409C-BE32-E72D297353CC}">
              <c16:uniqueId val="{00000001-6C2D-422C-93F5-1E33E7750EE1}"/>
            </c:ext>
          </c:extLst>
        </c:ser>
        <c:dLbls>
          <c:showLegendKey val="0"/>
          <c:showVal val="0"/>
          <c:showCatName val="0"/>
          <c:showSerName val="0"/>
          <c:showPercent val="0"/>
          <c:showBubbleSize val="0"/>
        </c:dLbls>
        <c:marker val="1"/>
        <c:smooth val="0"/>
        <c:axId val="151443712"/>
        <c:axId val="151449984"/>
      </c:lineChart>
      <c:dateAx>
        <c:axId val="151443712"/>
        <c:scaling>
          <c:orientation val="minMax"/>
        </c:scaling>
        <c:delete val="1"/>
        <c:axPos val="b"/>
        <c:numFmt formatCode="ge" sourceLinked="1"/>
        <c:majorTickMark val="none"/>
        <c:minorTickMark val="none"/>
        <c:tickLblPos val="none"/>
        <c:crossAx val="151449984"/>
        <c:crosses val="autoZero"/>
        <c:auto val="1"/>
        <c:lblOffset val="100"/>
        <c:baseTimeUnit val="years"/>
      </c:dateAx>
      <c:valAx>
        <c:axId val="1514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568.44000000000005</c:v>
                </c:pt>
                <c:pt idx="3">
                  <c:v>510.44</c:v>
                </c:pt>
                <c:pt idx="4">
                  <c:v>444.59</c:v>
                </c:pt>
              </c:numCache>
            </c:numRef>
          </c:val>
          <c:extLst>
            <c:ext xmlns:c16="http://schemas.microsoft.com/office/drawing/2014/chart" uri="{C3380CC4-5D6E-409C-BE32-E72D297353CC}">
              <c16:uniqueId val="{00000000-1887-4DF3-AE33-87E50B2915FD}"/>
            </c:ext>
          </c:extLst>
        </c:ser>
        <c:dLbls>
          <c:showLegendKey val="0"/>
          <c:showVal val="0"/>
          <c:showCatName val="0"/>
          <c:showSerName val="0"/>
          <c:showPercent val="0"/>
          <c:showBubbleSize val="0"/>
        </c:dLbls>
        <c:gapWidth val="150"/>
        <c:axId val="154024192"/>
        <c:axId val="1540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41.15</c:v>
                </c:pt>
                <c:pt idx="3">
                  <c:v>39.08</c:v>
                </c:pt>
                <c:pt idx="4">
                  <c:v>41.56</c:v>
                </c:pt>
              </c:numCache>
            </c:numRef>
          </c:val>
          <c:smooth val="0"/>
          <c:extLst>
            <c:ext xmlns:c16="http://schemas.microsoft.com/office/drawing/2014/chart" uri="{C3380CC4-5D6E-409C-BE32-E72D297353CC}">
              <c16:uniqueId val="{00000001-1887-4DF3-AE33-87E50B2915FD}"/>
            </c:ext>
          </c:extLst>
        </c:ser>
        <c:dLbls>
          <c:showLegendKey val="0"/>
          <c:showVal val="0"/>
          <c:showCatName val="0"/>
          <c:showSerName val="0"/>
          <c:showPercent val="0"/>
          <c:showBubbleSize val="0"/>
        </c:dLbls>
        <c:marker val="1"/>
        <c:smooth val="0"/>
        <c:axId val="154024192"/>
        <c:axId val="154087808"/>
      </c:lineChart>
      <c:dateAx>
        <c:axId val="154024192"/>
        <c:scaling>
          <c:orientation val="minMax"/>
        </c:scaling>
        <c:delete val="1"/>
        <c:axPos val="b"/>
        <c:numFmt formatCode="ge" sourceLinked="1"/>
        <c:majorTickMark val="none"/>
        <c:minorTickMark val="none"/>
        <c:tickLblPos val="none"/>
        <c:crossAx val="154087808"/>
        <c:crosses val="autoZero"/>
        <c:auto val="1"/>
        <c:lblOffset val="100"/>
        <c:baseTimeUnit val="years"/>
      </c:dateAx>
      <c:valAx>
        <c:axId val="1540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119.88</c:v>
                </c:pt>
                <c:pt idx="3">
                  <c:v>126.42</c:v>
                </c:pt>
                <c:pt idx="4">
                  <c:v>145.68</c:v>
                </c:pt>
              </c:numCache>
            </c:numRef>
          </c:val>
          <c:extLst>
            <c:ext xmlns:c16="http://schemas.microsoft.com/office/drawing/2014/chart" uri="{C3380CC4-5D6E-409C-BE32-E72D297353CC}">
              <c16:uniqueId val="{00000000-532E-42AE-932B-E052F6E78CE2}"/>
            </c:ext>
          </c:extLst>
        </c:ser>
        <c:dLbls>
          <c:showLegendKey val="0"/>
          <c:showVal val="0"/>
          <c:showCatName val="0"/>
          <c:showSerName val="0"/>
          <c:showPercent val="0"/>
          <c:showBubbleSize val="0"/>
        </c:dLbls>
        <c:gapWidth val="150"/>
        <c:axId val="154110592"/>
        <c:axId val="1541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88.12</c:v>
                </c:pt>
                <c:pt idx="3">
                  <c:v>81.33</c:v>
                </c:pt>
                <c:pt idx="4">
                  <c:v>80.81</c:v>
                </c:pt>
              </c:numCache>
            </c:numRef>
          </c:val>
          <c:smooth val="0"/>
          <c:extLst>
            <c:ext xmlns:c16="http://schemas.microsoft.com/office/drawing/2014/chart" uri="{C3380CC4-5D6E-409C-BE32-E72D297353CC}">
              <c16:uniqueId val="{00000001-532E-42AE-932B-E052F6E78CE2}"/>
            </c:ext>
          </c:extLst>
        </c:ser>
        <c:dLbls>
          <c:showLegendKey val="0"/>
          <c:showVal val="0"/>
          <c:showCatName val="0"/>
          <c:showSerName val="0"/>
          <c:showPercent val="0"/>
          <c:showBubbleSize val="0"/>
        </c:dLbls>
        <c:marker val="1"/>
        <c:smooth val="0"/>
        <c:axId val="154110592"/>
        <c:axId val="154116864"/>
      </c:lineChart>
      <c:dateAx>
        <c:axId val="154110592"/>
        <c:scaling>
          <c:orientation val="minMax"/>
        </c:scaling>
        <c:delete val="1"/>
        <c:axPos val="b"/>
        <c:numFmt formatCode="ge" sourceLinked="1"/>
        <c:majorTickMark val="none"/>
        <c:minorTickMark val="none"/>
        <c:tickLblPos val="none"/>
        <c:crossAx val="154116864"/>
        <c:crosses val="autoZero"/>
        <c:auto val="1"/>
        <c:lblOffset val="100"/>
        <c:baseTimeUnit val="years"/>
      </c:dateAx>
      <c:valAx>
        <c:axId val="1541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1623.99</c:v>
                </c:pt>
                <c:pt idx="3">
                  <c:v>1559.71</c:v>
                </c:pt>
                <c:pt idx="4">
                  <c:v>1506.23</c:v>
                </c:pt>
              </c:numCache>
            </c:numRef>
          </c:val>
          <c:extLst>
            <c:ext xmlns:c16="http://schemas.microsoft.com/office/drawing/2014/chart" uri="{C3380CC4-5D6E-409C-BE32-E72D297353CC}">
              <c16:uniqueId val="{00000000-0AC1-4389-A6AE-C85BB6607922}"/>
            </c:ext>
          </c:extLst>
        </c:ser>
        <c:dLbls>
          <c:showLegendKey val="0"/>
          <c:showVal val="0"/>
          <c:showCatName val="0"/>
          <c:showSerName val="0"/>
          <c:showPercent val="0"/>
          <c:showBubbleSize val="0"/>
        </c:dLbls>
        <c:gapWidth val="150"/>
        <c:axId val="154160128"/>
        <c:axId val="1543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716.96</c:v>
                </c:pt>
                <c:pt idx="3">
                  <c:v>799.11</c:v>
                </c:pt>
                <c:pt idx="4">
                  <c:v>768.62</c:v>
                </c:pt>
              </c:numCache>
            </c:numRef>
          </c:val>
          <c:smooth val="0"/>
          <c:extLst>
            <c:ext xmlns:c16="http://schemas.microsoft.com/office/drawing/2014/chart" uri="{C3380CC4-5D6E-409C-BE32-E72D297353CC}">
              <c16:uniqueId val="{00000001-0AC1-4389-A6AE-C85BB6607922}"/>
            </c:ext>
          </c:extLst>
        </c:ser>
        <c:dLbls>
          <c:showLegendKey val="0"/>
          <c:showVal val="0"/>
          <c:showCatName val="0"/>
          <c:showSerName val="0"/>
          <c:showPercent val="0"/>
          <c:showBubbleSize val="0"/>
        </c:dLbls>
        <c:marker val="1"/>
        <c:smooth val="0"/>
        <c:axId val="154160128"/>
        <c:axId val="154317952"/>
      </c:lineChart>
      <c:dateAx>
        <c:axId val="154160128"/>
        <c:scaling>
          <c:orientation val="minMax"/>
        </c:scaling>
        <c:delete val="1"/>
        <c:axPos val="b"/>
        <c:numFmt formatCode="ge" sourceLinked="1"/>
        <c:majorTickMark val="none"/>
        <c:minorTickMark val="none"/>
        <c:tickLblPos val="none"/>
        <c:crossAx val="154317952"/>
        <c:crosses val="autoZero"/>
        <c:auto val="1"/>
        <c:lblOffset val="100"/>
        <c:baseTimeUnit val="years"/>
      </c:dateAx>
      <c:valAx>
        <c:axId val="1543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177.56</c:v>
                </c:pt>
                <c:pt idx="3">
                  <c:v>100</c:v>
                </c:pt>
                <c:pt idx="4">
                  <c:v>177.56</c:v>
                </c:pt>
              </c:numCache>
            </c:numRef>
          </c:val>
          <c:extLst>
            <c:ext xmlns:c16="http://schemas.microsoft.com/office/drawing/2014/chart" uri="{C3380CC4-5D6E-409C-BE32-E72D297353CC}">
              <c16:uniqueId val="{00000000-2F48-4FFD-854D-FCBB3994B806}"/>
            </c:ext>
          </c:extLst>
        </c:ser>
        <c:dLbls>
          <c:showLegendKey val="0"/>
          <c:showVal val="0"/>
          <c:showCatName val="0"/>
          <c:showSerName val="0"/>
          <c:showPercent val="0"/>
          <c:showBubbleSize val="0"/>
        </c:dLbls>
        <c:gapWidth val="150"/>
        <c:axId val="154348928"/>
        <c:axId val="1543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88.09</c:v>
                </c:pt>
                <c:pt idx="3">
                  <c:v>87.69</c:v>
                </c:pt>
                <c:pt idx="4">
                  <c:v>88.06</c:v>
                </c:pt>
              </c:numCache>
            </c:numRef>
          </c:val>
          <c:smooth val="0"/>
          <c:extLst>
            <c:ext xmlns:c16="http://schemas.microsoft.com/office/drawing/2014/chart" uri="{C3380CC4-5D6E-409C-BE32-E72D297353CC}">
              <c16:uniqueId val="{00000001-2F48-4FFD-854D-FCBB3994B806}"/>
            </c:ext>
          </c:extLst>
        </c:ser>
        <c:dLbls>
          <c:showLegendKey val="0"/>
          <c:showVal val="0"/>
          <c:showCatName val="0"/>
          <c:showSerName val="0"/>
          <c:showPercent val="0"/>
          <c:showBubbleSize val="0"/>
        </c:dLbls>
        <c:marker val="1"/>
        <c:smooth val="0"/>
        <c:axId val="154348928"/>
        <c:axId val="154379776"/>
      </c:lineChart>
      <c:dateAx>
        <c:axId val="154348928"/>
        <c:scaling>
          <c:orientation val="minMax"/>
        </c:scaling>
        <c:delete val="1"/>
        <c:axPos val="b"/>
        <c:numFmt formatCode="ge" sourceLinked="1"/>
        <c:majorTickMark val="none"/>
        <c:minorTickMark val="none"/>
        <c:tickLblPos val="none"/>
        <c:crossAx val="154379776"/>
        <c:crosses val="autoZero"/>
        <c:auto val="1"/>
        <c:lblOffset val="100"/>
        <c:baseTimeUnit val="years"/>
      </c:dateAx>
      <c:valAx>
        <c:axId val="154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110.64</c:v>
                </c:pt>
                <c:pt idx="3">
                  <c:v>196.76</c:v>
                </c:pt>
                <c:pt idx="4">
                  <c:v>110.91</c:v>
                </c:pt>
              </c:numCache>
            </c:numRef>
          </c:val>
          <c:extLst>
            <c:ext xmlns:c16="http://schemas.microsoft.com/office/drawing/2014/chart" uri="{C3380CC4-5D6E-409C-BE32-E72D297353CC}">
              <c16:uniqueId val="{00000000-BBD0-41DF-B9C1-73844BB077C5}"/>
            </c:ext>
          </c:extLst>
        </c:ser>
        <c:dLbls>
          <c:showLegendKey val="0"/>
          <c:showVal val="0"/>
          <c:showCatName val="0"/>
          <c:showSerName val="0"/>
          <c:showPercent val="0"/>
          <c:showBubbleSize val="0"/>
        </c:dLbls>
        <c:gapWidth val="150"/>
        <c:axId val="155176960"/>
        <c:axId val="15517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181.8</c:v>
                </c:pt>
                <c:pt idx="3">
                  <c:v>180.07</c:v>
                </c:pt>
                <c:pt idx="4">
                  <c:v>179.32</c:v>
                </c:pt>
              </c:numCache>
            </c:numRef>
          </c:val>
          <c:smooth val="0"/>
          <c:extLst>
            <c:ext xmlns:c16="http://schemas.microsoft.com/office/drawing/2014/chart" uri="{C3380CC4-5D6E-409C-BE32-E72D297353CC}">
              <c16:uniqueId val="{00000001-BBD0-41DF-B9C1-73844BB077C5}"/>
            </c:ext>
          </c:extLst>
        </c:ser>
        <c:dLbls>
          <c:showLegendKey val="0"/>
          <c:showVal val="0"/>
          <c:showCatName val="0"/>
          <c:showSerName val="0"/>
          <c:showPercent val="0"/>
          <c:showBubbleSize val="0"/>
        </c:dLbls>
        <c:marker val="1"/>
        <c:smooth val="0"/>
        <c:axId val="155176960"/>
        <c:axId val="155178880"/>
      </c:lineChart>
      <c:dateAx>
        <c:axId val="155176960"/>
        <c:scaling>
          <c:orientation val="minMax"/>
        </c:scaling>
        <c:delete val="1"/>
        <c:axPos val="b"/>
        <c:numFmt formatCode="ge" sourceLinked="1"/>
        <c:majorTickMark val="none"/>
        <c:minorTickMark val="none"/>
        <c:tickLblPos val="none"/>
        <c:crossAx val="155178880"/>
        <c:crosses val="autoZero"/>
        <c:auto val="1"/>
        <c:lblOffset val="100"/>
        <c:baseTimeUnit val="years"/>
      </c:dateAx>
      <c:valAx>
        <c:axId val="1551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中野市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44683</v>
      </c>
      <c r="AM8" s="50"/>
      <c r="AN8" s="50"/>
      <c r="AO8" s="50"/>
      <c r="AP8" s="50"/>
      <c r="AQ8" s="50"/>
      <c r="AR8" s="50"/>
      <c r="AS8" s="50"/>
      <c r="AT8" s="45">
        <f>データ!T6</f>
        <v>112.18</v>
      </c>
      <c r="AU8" s="45"/>
      <c r="AV8" s="45"/>
      <c r="AW8" s="45"/>
      <c r="AX8" s="45"/>
      <c r="AY8" s="45"/>
      <c r="AZ8" s="45"/>
      <c r="BA8" s="45"/>
      <c r="BB8" s="45">
        <f>データ!U6</f>
        <v>398.32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46.59</v>
      </c>
      <c r="J10" s="45"/>
      <c r="K10" s="45"/>
      <c r="L10" s="45"/>
      <c r="M10" s="45"/>
      <c r="N10" s="45"/>
      <c r="O10" s="45"/>
      <c r="P10" s="45">
        <f>データ!P6</f>
        <v>56.99</v>
      </c>
      <c r="Q10" s="45"/>
      <c r="R10" s="45"/>
      <c r="S10" s="45"/>
      <c r="T10" s="45"/>
      <c r="U10" s="45"/>
      <c r="V10" s="45"/>
      <c r="W10" s="45">
        <f>データ!Q6</f>
        <v>82.19</v>
      </c>
      <c r="X10" s="45"/>
      <c r="Y10" s="45"/>
      <c r="Z10" s="45"/>
      <c r="AA10" s="45"/>
      <c r="AB10" s="45"/>
      <c r="AC10" s="45"/>
      <c r="AD10" s="50">
        <f>データ!R6</f>
        <v>3510</v>
      </c>
      <c r="AE10" s="50"/>
      <c r="AF10" s="50"/>
      <c r="AG10" s="50"/>
      <c r="AH10" s="50"/>
      <c r="AI10" s="50"/>
      <c r="AJ10" s="50"/>
      <c r="AK10" s="2"/>
      <c r="AL10" s="50">
        <f>データ!V6</f>
        <v>25365</v>
      </c>
      <c r="AM10" s="50"/>
      <c r="AN10" s="50"/>
      <c r="AO10" s="50"/>
      <c r="AP10" s="50"/>
      <c r="AQ10" s="50"/>
      <c r="AR10" s="50"/>
      <c r="AS10" s="50"/>
      <c r="AT10" s="45">
        <f>データ!W6</f>
        <v>7.85</v>
      </c>
      <c r="AU10" s="45"/>
      <c r="AV10" s="45"/>
      <c r="AW10" s="45"/>
      <c r="AX10" s="45"/>
      <c r="AY10" s="45"/>
      <c r="AZ10" s="45"/>
      <c r="BA10" s="45"/>
      <c r="BB10" s="45">
        <f>データ!X6</f>
        <v>3231.21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LsiLL5bWPxOhF/iZ72ciFIQ7veoiqMtUUwKQQf8rJS4V8Tmv2YgTvq+bT7vZVJXBU3rFwYeGcJCaGIwQ8IAxag==" saltValue="ZaXZb34XBxLbapcb8CSZ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202118</v>
      </c>
      <c r="D6" s="33">
        <f t="shared" si="3"/>
        <v>46</v>
      </c>
      <c r="E6" s="33">
        <f t="shared" si="3"/>
        <v>17</v>
      </c>
      <c r="F6" s="33">
        <f t="shared" si="3"/>
        <v>1</v>
      </c>
      <c r="G6" s="33">
        <f t="shared" si="3"/>
        <v>0</v>
      </c>
      <c r="H6" s="33" t="str">
        <f t="shared" si="3"/>
        <v>長野県　中野市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46.59</v>
      </c>
      <c r="P6" s="34">
        <f t="shared" si="3"/>
        <v>56.99</v>
      </c>
      <c r="Q6" s="34">
        <f t="shared" si="3"/>
        <v>82.19</v>
      </c>
      <c r="R6" s="34">
        <f t="shared" si="3"/>
        <v>3510</v>
      </c>
      <c r="S6" s="34">
        <f t="shared" si="3"/>
        <v>44683</v>
      </c>
      <c r="T6" s="34">
        <f t="shared" si="3"/>
        <v>112.18</v>
      </c>
      <c r="U6" s="34">
        <f t="shared" si="3"/>
        <v>398.32</v>
      </c>
      <c r="V6" s="34">
        <f t="shared" si="3"/>
        <v>25365</v>
      </c>
      <c r="W6" s="34">
        <f t="shared" si="3"/>
        <v>7.85</v>
      </c>
      <c r="X6" s="34">
        <f t="shared" si="3"/>
        <v>3231.21</v>
      </c>
      <c r="Y6" s="35" t="str">
        <f>IF(Y7="",NA(),Y7)</f>
        <v>-</v>
      </c>
      <c r="Z6" s="35" t="str">
        <f t="shared" ref="Z6:AH6" si="4">IF(Z7="",NA(),Z7)</f>
        <v>-</v>
      </c>
      <c r="AA6" s="35">
        <f t="shared" si="4"/>
        <v>126.43</v>
      </c>
      <c r="AB6" s="35">
        <f t="shared" si="4"/>
        <v>125.07</v>
      </c>
      <c r="AC6" s="35">
        <f t="shared" si="4"/>
        <v>129.99</v>
      </c>
      <c r="AD6" s="35" t="str">
        <f t="shared" si="4"/>
        <v>-</v>
      </c>
      <c r="AE6" s="35" t="str">
        <f t="shared" si="4"/>
        <v>-</v>
      </c>
      <c r="AF6" s="35">
        <f t="shared" si="4"/>
        <v>105.98</v>
      </c>
      <c r="AG6" s="35">
        <f t="shared" si="4"/>
        <v>105.53</v>
      </c>
      <c r="AH6" s="35">
        <f t="shared" si="4"/>
        <v>105.06</v>
      </c>
      <c r="AI6" s="34" t="str">
        <f>IF(AI7="","",IF(AI7="-","【-】","【"&amp;SUBSTITUTE(TEXT(AI7,"#,##0.00"),"-","△")&amp;"】"))</f>
        <v>【108.69】</v>
      </c>
      <c r="AJ6" s="35" t="str">
        <f>IF(AJ7="",NA(),AJ7)</f>
        <v>-</v>
      </c>
      <c r="AK6" s="35" t="str">
        <f t="shared" ref="AK6:AS6" si="5">IF(AK7="",NA(),AK7)</f>
        <v>-</v>
      </c>
      <c r="AL6" s="35">
        <f t="shared" si="5"/>
        <v>568.44000000000005</v>
      </c>
      <c r="AM6" s="35">
        <f t="shared" si="5"/>
        <v>510.44</v>
      </c>
      <c r="AN6" s="35">
        <f t="shared" si="5"/>
        <v>444.59</v>
      </c>
      <c r="AO6" s="35" t="str">
        <f t="shared" si="5"/>
        <v>-</v>
      </c>
      <c r="AP6" s="35" t="str">
        <f t="shared" si="5"/>
        <v>-</v>
      </c>
      <c r="AQ6" s="35">
        <f t="shared" si="5"/>
        <v>41.15</v>
      </c>
      <c r="AR6" s="35">
        <f t="shared" si="5"/>
        <v>39.08</v>
      </c>
      <c r="AS6" s="35">
        <f t="shared" si="5"/>
        <v>41.56</v>
      </c>
      <c r="AT6" s="34" t="str">
        <f>IF(AT7="","",IF(AT7="-","【-】","【"&amp;SUBSTITUTE(TEXT(AT7,"#,##0.00"),"-","△")&amp;"】"))</f>
        <v>【3.28】</v>
      </c>
      <c r="AU6" s="35" t="str">
        <f>IF(AU7="",NA(),AU7)</f>
        <v>-</v>
      </c>
      <c r="AV6" s="35" t="str">
        <f t="shared" ref="AV6:BD6" si="6">IF(AV7="",NA(),AV7)</f>
        <v>-</v>
      </c>
      <c r="AW6" s="35">
        <f t="shared" si="6"/>
        <v>119.88</v>
      </c>
      <c r="AX6" s="35">
        <f t="shared" si="6"/>
        <v>126.42</v>
      </c>
      <c r="AY6" s="35">
        <f t="shared" si="6"/>
        <v>145.68</v>
      </c>
      <c r="AZ6" s="35" t="str">
        <f t="shared" si="6"/>
        <v>-</v>
      </c>
      <c r="BA6" s="35" t="str">
        <f t="shared" si="6"/>
        <v>-</v>
      </c>
      <c r="BB6" s="35">
        <f t="shared" si="6"/>
        <v>88.12</v>
      </c>
      <c r="BC6" s="35">
        <f t="shared" si="6"/>
        <v>81.33</v>
      </c>
      <c r="BD6" s="35">
        <f t="shared" si="6"/>
        <v>80.81</v>
      </c>
      <c r="BE6" s="34" t="str">
        <f>IF(BE7="","",IF(BE7="-","【-】","【"&amp;SUBSTITUTE(TEXT(BE7,"#,##0.00"),"-","△")&amp;"】"))</f>
        <v>【69.49】</v>
      </c>
      <c r="BF6" s="35" t="str">
        <f>IF(BF7="",NA(),BF7)</f>
        <v>-</v>
      </c>
      <c r="BG6" s="35" t="str">
        <f t="shared" ref="BG6:BO6" si="7">IF(BG7="",NA(),BG7)</f>
        <v>-</v>
      </c>
      <c r="BH6" s="35">
        <f t="shared" si="7"/>
        <v>1623.99</v>
      </c>
      <c r="BI6" s="35">
        <f t="shared" si="7"/>
        <v>1559.71</v>
      </c>
      <c r="BJ6" s="35">
        <f t="shared" si="7"/>
        <v>1506.23</v>
      </c>
      <c r="BK6" s="35" t="str">
        <f t="shared" si="7"/>
        <v>-</v>
      </c>
      <c r="BL6" s="35" t="str">
        <f t="shared" si="7"/>
        <v>-</v>
      </c>
      <c r="BM6" s="35">
        <f t="shared" si="7"/>
        <v>716.96</v>
      </c>
      <c r="BN6" s="35">
        <f t="shared" si="7"/>
        <v>799.11</v>
      </c>
      <c r="BO6" s="35">
        <f t="shared" si="7"/>
        <v>768.62</v>
      </c>
      <c r="BP6" s="34" t="str">
        <f>IF(BP7="","",IF(BP7="-","【-】","【"&amp;SUBSTITUTE(TEXT(BP7,"#,##0.00"),"-","△")&amp;"】"))</f>
        <v>【682.78】</v>
      </c>
      <c r="BQ6" s="35" t="str">
        <f>IF(BQ7="",NA(),BQ7)</f>
        <v>-</v>
      </c>
      <c r="BR6" s="35" t="str">
        <f t="shared" ref="BR6:BZ6" si="8">IF(BR7="",NA(),BR7)</f>
        <v>-</v>
      </c>
      <c r="BS6" s="35">
        <f t="shared" si="8"/>
        <v>177.56</v>
      </c>
      <c r="BT6" s="35">
        <f t="shared" si="8"/>
        <v>100</v>
      </c>
      <c r="BU6" s="35">
        <f t="shared" si="8"/>
        <v>177.56</v>
      </c>
      <c r="BV6" s="35" t="str">
        <f t="shared" si="8"/>
        <v>-</v>
      </c>
      <c r="BW6" s="35" t="str">
        <f t="shared" si="8"/>
        <v>-</v>
      </c>
      <c r="BX6" s="35">
        <f t="shared" si="8"/>
        <v>88.09</v>
      </c>
      <c r="BY6" s="35">
        <f t="shared" si="8"/>
        <v>87.69</v>
      </c>
      <c r="BZ6" s="35">
        <f t="shared" si="8"/>
        <v>88.06</v>
      </c>
      <c r="CA6" s="34" t="str">
        <f>IF(CA7="","",IF(CA7="-","【-】","【"&amp;SUBSTITUTE(TEXT(CA7,"#,##0.00"),"-","△")&amp;"】"))</f>
        <v>【100.91】</v>
      </c>
      <c r="CB6" s="35" t="str">
        <f>IF(CB7="",NA(),CB7)</f>
        <v>-</v>
      </c>
      <c r="CC6" s="35" t="str">
        <f t="shared" ref="CC6:CK6" si="9">IF(CC7="",NA(),CC7)</f>
        <v>-</v>
      </c>
      <c r="CD6" s="35">
        <f t="shared" si="9"/>
        <v>110.64</v>
      </c>
      <c r="CE6" s="35">
        <f t="shared" si="9"/>
        <v>196.76</v>
      </c>
      <c r="CF6" s="35">
        <f t="shared" si="9"/>
        <v>110.91</v>
      </c>
      <c r="CG6" s="35" t="str">
        <f t="shared" si="9"/>
        <v>-</v>
      </c>
      <c r="CH6" s="35" t="str">
        <f t="shared" si="9"/>
        <v>-</v>
      </c>
      <c r="CI6" s="35">
        <f t="shared" si="9"/>
        <v>181.8</v>
      </c>
      <c r="CJ6" s="35">
        <f t="shared" si="9"/>
        <v>180.07</v>
      </c>
      <c r="CK6" s="35">
        <f t="shared" si="9"/>
        <v>179.32</v>
      </c>
      <c r="CL6" s="34" t="str">
        <f>IF(CL7="","",IF(CL7="-","【-】","【"&amp;SUBSTITUTE(TEXT(CL7,"#,##0.00"),"-","△")&amp;"】"))</f>
        <v>【136.86】</v>
      </c>
      <c r="CM6" s="35" t="str">
        <f>IF(CM7="",NA(),CM7)</f>
        <v>-</v>
      </c>
      <c r="CN6" s="35" t="str">
        <f t="shared" ref="CN6:CV6" si="10">IF(CN7="",NA(),CN7)</f>
        <v>-</v>
      </c>
      <c r="CO6" s="35">
        <f t="shared" si="10"/>
        <v>48.5</v>
      </c>
      <c r="CP6" s="35">
        <f t="shared" si="10"/>
        <v>48.83</v>
      </c>
      <c r="CQ6" s="35">
        <f t="shared" si="10"/>
        <v>48.09</v>
      </c>
      <c r="CR6" s="35" t="str">
        <f t="shared" si="10"/>
        <v>-</v>
      </c>
      <c r="CS6" s="35" t="str">
        <f t="shared" si="10"/>
        <v>-</v>
      </c>
      <c r="CT6" s="35">
        <f t="shared" si="10"/>
        <v>59.35</v>
      </c>
      <c r="CU6" s="35">
        <f t="shared" si="10"/>
        <v>58.4</v>
      </c>
      <c r="CV6" s="35">
        <f t="shared" si="10"/>
        <v>58</v>
      </c>
      <c r="CW6" s="34" t="str">
        <f>IF(CW7="","",IF(CW7="-","【-】","【"&amp;SUBSTITUTE(TEXT(CW7,"#,##0.00"),"-","△")&amp;"】"))</f>
        <v>【58.98】</v>
      </c>
      <c r="CX6" s="35" t="str">
        <f>IF(CX7="",NA(),CX7)</f>
        <v>-</v>
      </c>
      <c r="CY6" s="35" t="str">
        <f t="shared" ref="CY6:DG6" si="11">IF(CY7="",NA(),CY7)</f>
        <v>-</v>
      </c>
      <c r="CZ6" s="35">
        <f t="shared" si="11"/>
        <v>90.84</v>
      </c>
      <c r="DA6" s="35">
        <f t="shared" si="11"/>
        <v>92.35</v>
      </c>
      <c r="DB6" s="35">
        <f t="shared" si="11"/>
        <v>92.45</v>
      </c>
      <c r="DC6" s="35" t="str">
        <f t="shared" si="11"/>
        <v>-</v>
      </c>
      <c r="DD6" s="35" t="str">
        <f t="shared" si="11"/>
        <v>-</v>
      </c>
      <c r="DE6" s="35">
        <f t="shared" si="11"/>
        <v>89.88</v>
      </c>
      <c r="DF6" s="35">
        <f t="shared" si="11"/>
        <v>89.68</v>
      </c>
      <c r="DG6" s="35">
        <f t="shared" si="11"/>
        <v>89.79</v>
      </c>
      <c r="DH6" s="34" t="str">
        <f>IF(DH7="","",IF(DH7="-","【-】","【"&amp;SUBSTITUTE(TEXT(DH7,"#,##0.00"),"-","△")&amp;"】"))</f>
        <v>【95.20】</v>
      </c>
      <c r="DI6" s="35" t="str">
        <f>IF(DI7="",NA(),DI7)</f>
        <v>-</v>
      </c>
      <c r="DJ6" s="35" t="str">
        <f t="shared" ref="DJ6:DR6" si="12">IF(DJ7="",NA(),DJ7)</f>
        <v>-</v>
      </c>
      <c r="DK6" s="35">
        <f t="shared" si="12"/>
        <v>5.13</v>
      </c>
      <c r="DL6" s="35">
        <f t="shared" si="12"/>
        <v>8.85</v>
      </c>
      <c r="DM6" s="35">
        <f t="shared" si="12"/>
        <v>12.4</v>
      </c>
      <c r="DN6" s="35" t="str">
        <f t="shared" si="12"/>
        <v>-</v>
      </c>
      <c r="DO6" s="35" t="str">
        <f t="shared" si="12"/>
        <v>-</v>
      </c>
      <c r="DP6" s="35">
        <f t="shared" si="12"/>
        <v>27.12</v>
      </c>
      <c r="DQ6" s="35">
        <f t="shared" si="12"/>
        <v>29.5</v>
      </c>
      <c r="DR6" s="35">
        <f t="shared" si="12"/>
        <v>30.6</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1.93</v>
      </c>
      <c r="EB6" s="35">
        <f t="shared" si="13"/>
        <v>1.92</v>
      </c>
      <c r="EC6" s="35">
        <f t="shared" si="13"/>
        <v>1.83</v>
      </c>
      <c r="ED6" s="34" t="str">
        <f>IF(ED7="","",IF(ED7="-","【-】","【"&amp;SUBSTITUTE(TEXT(ED7,"#,##0.00"),"-","△")&amp;"】"))</f>
        <v>【5.64】</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0.19</v>
      </c>
      <c r="EM6" s="35">
        <f t="shared" si="14"/>
        <v>0.23</v>
      </c>
      <c r="EN6" s="35">
        <f t="shared" si="14"/>
        <v>0.21</v>
      </c>
      <c r="EO6" s="34" t="str">
        <f>IF(EO7="","",IF(EO7="-","【-】","【"&amp;SUBSTITUTE(TEXT(EO7,"#,##0.00"),"-","△")&amp;"】"))</f>
        <v>【0.23】</v>
      </c>
    </row>
    <row r="7" spans="1:148" s="36" customFormat="1" x14ac:dyDescent="0.15">
      <c r="A7" s="28"/>
      <c r="B7" s="37">
        <v>2018</v>
      </c>
      <c r="C7" s="37">
        <v>202118</v>
      </c>
      <c r="D7" s="37">
        <v>46</v>
      </c>
      <c r="E7" s="37">
        <v>17</v>
      </c>
      <c r="F7" s="37">
        <v>1</v>
      </c>
      <c r="G7" s="37">
        <v>0</v>
      </c>
      <c r="H7" s="37" t="s">
        <v>96</v>
      </c>
      <c r="I7" s="37" t="s">
        <v>97</v>
      </c>
      <c r="J7" s="37" t="s">
        <v>98</v>
      </c>
      <c r="K7" s="37" t="s">
        <v>99</v>
      </c>
      <c r="L7" s="37" t="s">
        <v>100</v>
      </c>
      <c r="M7" s="37" t="s">
        <v>101</v>
      </c>
      <c r="N7" s="38" t="s">
        <v>102</v>
      </c>
      <c r="O7" s="38">
        <v>46.59</v>
      </c>
      <c r="P7" s="38">
        <v>56.99</v>
      </c>
      <c r="Q7" s="38">
        <v>82.19</v>
      </c>
      <c r="R7" s="38">
        <v>3510</v>
      </c>
      <c r="S7" s="38">
        <v>44683</v>
      </c>
      <c r="T7" s="38">
        <v>112.18</v>
      </c>
      <c r="U7" s="38">
        <v>398.32</v>
      </c>
      <c r="V7" s="38">
        <v>25365</v>
      </c>
      <c r="W7" s="38">
        <v>7.85</v>
      </c>
      <c r="X7" s="38">
        <v>3231.21</v>
      </c>
      <c r="Y7" s="38" t="s">
        <v>102</v>
      </c>
      <c r="Z7" s="38" t="s">
        <v>102</v>
      </c>
      <c r="AA7" s="38">
        <v>126.43</v>
      </c>
      <c r="AB7" s="38">
        <v>125.07</v>
      </c>
      <c r="AC7" s="38">
        <v>129.99</v>
      </c>
      <c r="AD7" s="38" t="s">
        <v>102</v>
      </c>
      <c r="AE7" s="38" t="s">
        <v>102</v>
      </c>
      <c r="AF7" s="38">
        <v>105.98</v>
      </c>
      <c r="AG7" s="38">
        <v>105.53</v>
      </c>
      <c r="AH7" s="38">
        <v>105.06</v>
      </c>
      <c r="AI7" s="38">
        <v>108.69</v>
      </c>
      <c r="AJ7" s="38" t="s">
        <v>102</v>
      </c>
      <c r="AK7" s="38" t="s">
        <v>102</v>
      </c>
      <c r="AL7" s="38">
        <v>568.44000000000005</v>
      </c>
      <c r="AM7" s="38">
        <v>510.44</v>
      </c>
      <c r="AN7" s="38">
        <v>444.59</v>
      </c>
      <c r="AO7" s="38" t="s">
        <v>102</v>
      </c>
      <c r="AP7" s="38" t="s">
        <v>102</v>
      </c>
      <c r="AQ7" s="38">
        <v>41.15</v>
      </c>
      <c r="AR7" s="38">
        <v>39.08</v>
      </c>
      <c r="AS7" s="38">
        <v>41.56</v>
      </c>
      <c r="AT7" s="38">
        <v>3.28</v>
      </c>
      <c r="AU7" s="38" t="s">
        <v>102</v>
      </c>
      <c r="AV7" s="38" t="s">
        <v>102</v>
      </c>
      <c r="AW7" s="38">
        <v>119.88</v>
      </c>
      <c r="AX7" s="38">
        <v>126.42</v>
      </c>
      <c r="AY7" s="38">
        <v>145.68</v>
      </c>
      <c r="AZ7" s="38" t="s">
        <v>102</v>
      </c>
      <c r="BA7" s="38" t="s">
        <v>102</v>
      </c>
      <c r="BB7" s="38">
        <v>88.12</v>
      </c>
      <c r="BC7" s="38">
        <v>81.33</v>
      </c>
      <c r="BD7" s="38">
        <v>80.81</v>
      </c>
      <c r="BE7" s="38">
        <v>69.489999999999995</v>
      </c>
      <c r="BF7" s="38" t="s">
        <v>102</v>
      </c>
      <c r="BG7" s="38" t="s">
        <v>102</v>
      </c>
      <c r="BH7" s="38">
        <v>1623.99</v>
      </c>
      <c r="BI7" s="38">
        <v>1559.71</v>
      </c>
      <c r="BJ7" s="38">
        <v>1506.23</v>
      </c>
      <c r="BK7" s="38" t="s">
        <v>102</v>
      </c>
      <c r="BL7" s="38" t="s">
        <v>102</v>
      </c>
      <c r="BM7" s="38">
        <v>716.96</v>
      </c>
      <c r="BN7" s="38">
        <v>799.11</v>
      </c>
      <c r="BO7" s="38">
        <v>768.62</v>
      </c>
      <c r="BP7" s="38">
        <v>682.78</v>
      </c>
      <c r="BQ7" s="38" t="s">
        <v>102</v>
      </c>
      <c r="BR7" s="38" t="s">
        <v>102</v>
      </c>
      <c r="BS7" s="38">
        <v>177.56</v>
      </c>
      <c r="BT7" s="38">
        <v>100</v>
      </c>
      <c r="BU7" s="38">
        <v>177.56</v>
      </c>
      <c r="BV7" s="38" t="s">
        <v>102</v>
      </c>
      <c r="BW7" s="38" t="s">
        <v>102</v>
      </c>
      <c r="BX7" s="38">
        <v>88.09</v>
      </c>
      <c r="BY7" s="38">
        <v>87.69</v>
      </c>
      <c r="BZ7" s="38">
        <v>88.06</v>
      </c>
      <c r="CA7" s="38">
        <v>100.91</v>
      </c>
      <c r="CB7" s="38" t="s">
        <v>102</v>
      </c>
      <c r="CC7" s="38" t="s">
        <v>102</v>
      </c>
      <c r="CD7" s="38">
        <v>110.64</v>
      </c>
      <c r="CE7" s="38">
        <v>196.76</v>
      </c>
      <c r="CF7" s="38">
        <v>110.91</v>
      </c>
      <c r="CG7" s="38" t="s">
        <v>102</v>
      </c>
      <c r="CH7" s="38" t="s">
        <v>102</v>
      </c>
      <c r="CI7" s="38">
        <v>181.8</v>
      </c>
      <c r="CJ7" s="38">
        <v>180.07</v>
      </c>
      <c r="CK7" s="38">
        <v>179.32</v>
      </c>
      <c r="CL7" s="38">
        <v>136.86000000000001</v>
      </c>
      <c r="CM7" s="38" t="s">
        <v>102</v>
      </c>
      <c r="CN7" s="38" t="s">
        <v>102</v>
      </c>
      <c r="CO7" s="38">
        <v>48.5</v>
      </c>
      <c r="CP7" s="38">
        <v>48.83</v>
      </c>
      <c r="CQ7" s="38">
        <v>48.09</v>
      </c>
      <c r="CR7" s="38" t="s">
        <v>102</v>
      </c>
      <c r="CS7" s="38" t="s">
        <v>102</v>
      </c>
      <c r="CT7" s="38">
        <v>59.35</v>
      </c>
      <c r="CU7" s="38">
        <v>58.4</v>
      </c>
      <c r="CV7" s="38">
        <v>58</v>
      </c>
      <c r="CW7" s="38">
        <v>58.98</v>
      </c>
      <c r="CX7" s="38" t="s">
        <v>102</v>
      </c>
      <c r="CY7" s="38" t="s">
        <v>102</v>
      </c>
      <c r="CZ7" s="38">
        <v>90.84</v>
      </c>
      <c r="DA7" s="38">
        <v>92.35</v>
      </c>
      <c r="DB7" s="38">
        <v>92.45</v>
      </c>
      <c r="DC7" s="38" t="s">
        <v>102</v>
      </c>
      <c r="DD7" s="38" t="s">
        <v>102</v>
      </c>
      <c r="DE7" s="38">
        <v>89.88</v>
      </c>
      <c r="DF7" s="38">
        <v>89.68</v>
      </c>
      <c r="DG7" s="38">
        <v>89.79</v>
      </c>
      <c r="DH7" s="38">
        <v>95.2</v>
      </c>
      <c r="DI7" s="38" t="s">
        <v>102</v>
      </c>
      <c r="DJ7" s="38" t="s">
        <v>102</v>
      </c>
      <c r="DK7" s="38">
        <v>5.13</v>
      </c>
      <c r="DL7" s="38">
        <v>8.85</v>
      </c>
      <c r="DM7" s="38">
        <v>12.4</v>
      </c>
      <c r="DN7" s="38" t="s">
        <v>102</v>
      </c>
      <c r="DO7" s="38" t="s">
        <v>102</v>
      </c>
      <c r="DP7" s="38">
        <v>27.12</v>
      </c>
      <c r="DQ7" s="38">
        <v>29.5</v>
      </c>
      <c r="DR7" s="38">
        <v>30.6</v>
      </c>
      <c r="DS7" s="38">
        <v>38.6</v>
      </c>
      <c r="DT7" s="38" t="s">
        <v>102</v>
      </c>
      <c r="DU7" s="38" t="s">
        <v>102</v>
      </c>
      <c r="DV7" s="38">
        <v>0</v>
      </c>
      <c r="DW7" s="38">
        <v>0</v>
      </c>
      <c r="DX7" s="38">
        <v>0</v>
      </c>
      <c r="DY7" s="38" t="s">
        <v>102</v>
      </c>
      <c r="DZ7" s="38" t="s">
        <v>102</v>
      </c>
      <c r="EA7" s="38">
        <v>1.93</v>
      </c>
      <c r="EB7" s="38">
        <v>1.92</v>
      </c>
      <c r="EC7" s="38">
        <v>1.83</v>
      </c>
      <c r="ED7" s="38">
        <v>5.64</v>
      </c>
      <c r="EE7" s="38" t="s">
        <v>102</v>
      </c>
      <c r="EF7" s="38" t="s">
        <v>102</v>
      </c>
      <c r="EG7" s="38">
        <v>0</v>
      </c>
      <c r="EH7" s="38">
        <v>0</v>
      </c>
      <c r="EI7" s="38">
        <v>0</v>
      </c>
      <c r="EJ7" s="38" t="s">
        <v>102</v>
      </c>
      <c r="EK7" s="38" t="s">
        <v>102</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2020-01-28T23:37:20Z</cp:lastPrinted>
  <dcterms:created xsi:type="dcterms:W3CDTF">2019-12-05T04:44:23Z</dcterms:created>
  <dcterms:modified xsi:type="dcterms:W3CDTF">2020-02-20T04:29:22Z</dcterms:modified>
  <cp:category/>
</cp:coreProperties>
</file>