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2100 駒ヶ根市\"/>
    </mc:Choice>
  </mc:AlternateContent>
  <workbookProtection workbookAlgorithmName="SHA-512" workbookHashValue="4VAnE2Gf8//2BZi3ZRA0ktuwj6TK1MGNblfnE+saruan2s4tsYbgNAw0H4nBwBR8dw8uf8YD+zWpB5qd2C+iIA==" workbookSaltValue="sL3NSW/mZSzp5o7RqxC7/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<sst xmlns="http://schemas.openxmlformats.org/spreadsheetml/2006/main" count="223" uniqueCount="111">
  <si>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</si>
  <si>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</si>
  <si>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</si>
  <si>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</si>
  <si>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</si>
  <si>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</si>
  <si>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</si>
  <si>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</si>
  <si>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</si>
  <si>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</si>
  <si>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</si>
  <si>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</si>
  <si>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</si>
  <si>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</si>
  <si>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</si>
  <si>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</si>
  <si>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</si>
  <si>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</si>
  <si>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</si>
  <si>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</si>
  <si>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</si>
  <si>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</si>
  <si>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</si>
  <si>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</si>
  <si>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</si>
  <si>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</si>
  <si>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</si>
  <si>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</si>
  <si>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</si>
  <si>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</si>
  <si>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</si>
  <si>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</si>
  <si>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</si>
  <si>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</si>
  <si>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</si>
  <si>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</si>
  <si>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</si>
  <si>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</si>
  <si>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</si>
  <si>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</si>
  <si>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</si>
  <si>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</si>
  <si>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</si>
  <si>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</si>
  <si>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</si>
  <si>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</si>
  <si>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</si>
  <si>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</si>
  <si>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</si>
  <si>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</si>
  <si>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</si>
  <si>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</si>
  <si>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</si>
  <si>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</si>
  <si>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</si>
  <si>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</si>
  <si>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</si>
  <si>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</si>
  <si>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</si>
  <si>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</si>
  <si>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</si>
  <si>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</si>
  <si>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</si>
  <si>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</si>
  <si>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</si>
  <si>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</si>
  <si>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</si>
  <si>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</si>
  <si>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</si>
  <si>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</si>
  <si>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</si>
  <si>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</si>
  <si>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</si>
  <si>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</si>
  <si>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</si>
  <si>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</si>
  <si>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</si>
  <si>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</si>
  <si>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</si>
  <si>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</si>
  <si>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</si>
  <si>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</si>
  <si>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</si>
  <si>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</si>
  <si>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</si>
  <si>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</si>
  <si>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</si>
  <si>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</si>
  <si>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</si>
  <si>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</si>
  <si>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</si>
  <si>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</si>
  <si>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</si>
  <si>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</si>
  <si>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</si>
  <si>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</si>
  <si>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駒ケ根市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</si>
  <si>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</si>
  <si>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</si>
  <si>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</si>
  <si>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</si>
  <si>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</si>
  <si>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</si>
  <si>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</si>
  <si>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</si>
  <si>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</si>
  <si>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</si>
  <si>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</si>
  <si>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般会計からの繰入金の水準が安定し、経常収支比率が平均をやや上回る水準となっている。経費回収率は100％を超えており、使用者が負担すべき必要経費は収入で賄えている。料金収入も微増の傾向であり、今後もこの状況は続くとみられる。
・これまでの経営努力により累積欠損金はなく今後も発生しない見込みである。
・資本費平準化債の活用などによりキャッシュ確保がされており、流動比率は類似団体平均を上回り、100％を超える水準を維持しており、今後のこの状況が続くとみている。
・これまでの積極的な投資により企業債残高対事業規模比率が高く、将来世代に対する負担が平均と比べて高くなっている傾向があるが、整備の進捗により回収が進み、比率は低下傾向にある。今後の低下傾向が続くとみている。
・処理場がひとつであることなど有利な条件もあり、汚水処理原価は類似団体平均を下回り、施設利用率は類似団体平均を上回っており、今後もこの状況が続くものとみている。
・水洗化率については供用区域拡大に伴い増加しており、平均超えに転じることとなった。今後も増加を見込んでいる。</t>
    <rPh sb="12" eb="14">
      <t>スイジュン</t>
    </rPh>
    <rPh sb="15" eb="17">
      <t>アンテイ</t>
    </rPh>
    <rPh sb="83" eb="85">
      <t>リョウキン</t>
    </rPh>
    <rPh sb="85" eb="87">
      <t>シュウニュウ</t>
    </rPh>
    <rPh sb="88" eb="90">
      <t>ビゾウ</t>
    </rPh>
    <rPh sb="91" eb="93">
      <t>ケイコウ</t>
    </rPh>
    <rPh sb="97" eb="99">
      <t>コンゴ</t>
    </rPh>
    <rPh sb="102" eb="104">
      <t>ジョウキョウ</t>
    </rPh>
    <rPh sb="105" eb="106">
      <t>ツヅ</t>
    </rPh>
    <rPh sb="121" eb="123">
      <t>ケイエイ</t>
    </rPh>
    <rPh sb="123" eb="125">
      <t>ドリョク</t>
    </rPh>
    <rPh sb="136" eb="138">
      <t>コンゴ</t>
    </rPh>
    <rPh sb="139" eb="141">
      <t>ハッセイ</t>
    </rPh>
    <rPh sb="144" eb="146">
      <t>ミコ</t>
    </rPh>
    <rPh sb="154" eb="156">
      <t>シホン</t>
    </rPh>
    <rPh sb="156" eb="157">
      <t>ヒ</t>
    </rPh>
    <rPh sb="157" eb="160">
      <t>ヘイジュンカ</t>
    </rPh>
    <rPh sb="160" eb="161">
      <t>サイ</t>
    </rPh>
    <rPh sb="162" eb="164">
      <t>カツヨウ</t>
    </rPh>
    <rPh sb="174" eb="176">
      <t>カクホ</t>
    </rPh>
    <rPh sb="217" eb="219">
      <t>コンゴ</t>
    </rPh>
    <rPh sb="222" eb="224">
      <t>ジョウキョウ</t>
    </rPh>
    <rPh sb="225" eb="226">
      <t>ツヅ</t>
    </rPh>
    <rPh sb="241" eb="244">
      <t>セッキョクテキ</t>
    </rPh>
    <rPh sb="245" eb="247">
      <t>トウシ</t>
    </rPh>
    <rPh sb="297" eb="299">
      <t>セイビ</t>
    </rPh>
    <rPh sb="300" eb="302">
      <t>シンチョク</t>
    </rPh>
    <rPh sb="305" eb="307">
      <t>カイシュウ</t>
    </rPh>
    <rPh sb="308" eb="309">
      <t>スス</t>
    </rPh>
    <rPh sb="311" eb="313">
      <t>ヒリツ</t>
    </rPh>
    <rPh sb="314" eb="316">
      <t>テイカ</t>
    </rPh>
    <rPh sb="316" eb="318">
      <t>ケイコウ</t>
    </rPh>
    <rPh sb="322" eb="324">
      <t>コンゴ</t>
    </rPh>
    <rPh sb="325" eb="327">
      <t>テイカ</t>
    </rPh>
    <rPh sb="327" eb="329">
      <t>ケイコウ</t>
    </rPh>
    <rPh sb="330" eb="331">
      <t>ツヅ</t>
    </rPh>
    <rPh sb="402" eb="404">
      <t>コンゴ</t>
    </rPh>
    <rPh sb="407" eb="409">
      <t>ジョウキョウ</t>
    </rPh>
    <rPh sb="410" eb="411">
      <t>ツヅ</t>
    </rPh>
    <rPh sb="450" eb="451">
      <t>コ</t>
    </rPh>
    <rPh sb="453" eb="454">
      <t>テン</t>
    </rPh>
    <phoneticPr fontId="4"/>
  </si>
  <si>
    <t>・供用開始から20年以上を経過し、減価償却率は上昇傾向にある。管渠の占める割合が大きいこともあり、今後もこの傾向は続くとみられる。
・処理場機器などは、法定耐用年数を超過したものもあり、更新や長寿命化等の必要性も高まってきている。H27に処理場の長寿命化工事が完了するなど、長期的な視点での施設更新を行っており、減価償却率の上昇を抑制している。</t>
    <rPh sb="1" eb="3">
      <t>キョウヨウ</t>
    </rPh>
    <rPh sb="3" eb="5">
      <t>カイシ</t>
    </rPh>
    <rPh sb="9" eb="10">
      <t>ネン</t>
    </rPh>
    <rPh sb="10" eb="12">
      <t>イジョウ</t>
    </rPh>
    <rPh sb="13" eb="15">
      <t>ケイカ</t>
    </rPh>
    <rPh sb="17" eb="19">
      <t>ゲンカ</t>
    </rPh>
    <rPh sb="19" eb="21">
      <t>ショウキャク</t>
    </rPh>
    <rPh sb="21" eb="22">
      <t>リツ</t>
    </rPh>
    <rPh sb="23" eb="25">
      <t>ジョウショウ</t>
    </rPh>
    <rPh sb="25" eb="27">
      <t>ケイコウ</t>
    </rPh>
    <rPh sb="31" eb="33">
      <t>カンキョ</t>
    </rPh>
    <rPh sb="34" eb="35">
      <t>シ</t>
    </rPh>
    <rPh sb="37" eb="39">
      <t>ワリアイ</t>
    </rPh>
    <rPh sb="40" eb="41">
      <t>オオ</t>
    </rPh>
    <rPh sb="49" eb="51">
      <t>コンゴ</t>
    </rPh>
    <rPh sb="54" eb="56">
      <t>ケイコウ</t>
    </rPh>
    <rPh sb="57" eb="58">
      <t>ツヅ</t>
    </rPh>
    <rPh sb="68" eb="71">
      <t>ショリジョウ</t>
    </rPh>
    <rPh sb="71" eb="73">
      <t>キキ</t>
    </rPh>
    <rPh sb="77" eb="79">
      <t>ホウテイ</t>
    </rPh>
    <rPh sb="79" eb="81">
      <t>タイヨウ</t>
    </rPh>
    <rPh sb="81" eb="83">
      <t>ネンスウ</t>
    </rPh>
    <rPh sb="84" eb="86">
      <t>チョウカ</t>
    </rPh>
    <rPh sb="94" eb="96">
      <t>コウシン</t>
    </rPh>
    <rPh sb="97" eb="98">
      <t>チョウ</t>
    </rPh>
    <rPh sb="98" eb="101">
      <t>ジュミョウカ</t>
    </rPh>
    <rPh sb="101" eb="102">
      <t>トウ</t>
    </rPh>
    <rPh sb="103" eb="106">
      <t>ヒツヨウセイ</t>
    </rPh>
    <rPh sb="107" eb="108">
      <t>タカ</t>
    </rPh>
    <rPh sb="120" eb="123">
      <t>ショリジョウ</t>
    </rPh>
    <rPh sb="124" eb="125">
      <t>チョウ</t>
    </rPh>
    <rPh sb="125" eb="128">
      <t>ジュミョウカ</t>
    </rPh>
    <rPh sb="128" eb="130">
      <t>コウジ</t>
    </rPh>
    <rPh sb="131" eb="133">
      <t>カンリョウ</t>
    </rPh>
    <rPh sb="138" eb="141">
      <t>チョウキテキ</t>
    </rPh>
    <rPh sb="142" eb="144">
      <t>シテン</t>
    </rPh>
    <rPh sb="146" eb="148">
      <t>シセツ</t>
    </rPh>
    <rPh sb="148" eb="150">
      <t>コウシン</t>
    </rPh>
    <rPh sb="151" eb="152">
      <t>オコナ</t>
    </rPh>
    <rPh sb="157" eb="159">
      <t>ゲンカ</t>
    </rPh>
    <rPh sb="159" eb="161">
      <t>ショウキャク</t>
    </rPh>
    <rPh sb="161" eb="162">
      <t>リツ</t>
    </rPh>
    <rPh sb="163" eb="165">
      <t>ジョウショウ</t>
    </rPh>
    <rPh sb="166" eb="168">
      <t>ヨクセイ</t>
    </rPh>
    <phoneticPr fontId="4"/>
  </si>
  <si>
    <t xml:space="preserve">　今後の建設投資も企業債残高も減少傾向にあるが、単年度毎の元利償還額のピークが令和3年度にあり、資本費平準化債により減価償却額との差額負担について緩和措置をとっている。現状分析による今後の課題は、一般会計繰入金の水準を安定させることと、将来の大量更新に向けた自己資本の積み増しが必要となっていることにある。
　財政部門との協議により安定的な繰入の水準となるよう取り組む。
　このほか、有収水量や人口の減少等を見据えた経費回収率は今後も100％超を見込んでおり、効率的な事業の運営に引き続き取り組む。
</t>
    <rPh sb="24" eb="27">
      <t>タンネンド</t>
    </rPh>
    <rPh sb="27" eb="28">
      <t>ゴト</t>
    </rPh>
    <rPh sb="29" eb="31">
      <t>ガンリ</t>
    </rPh>
    <rPh sb="31" eb="33">
      <t>ショウカン</t>
    </rPh>
    <rPh sb="33" eb="34">
      <t>ガク</t>
    </rPh>
    <rPh sb="39" eb="41">
      <t>レイワ</t>
    </rPh>
    <rPh sb="42" eb="44">
      <t>ネンド</t>
    </rPh>
    <rPh sb="48" eb="50">
      <t>シホン</t>
    </rPh>
    <rPh sb="50" eb="51">
      <t>ヒ</t>
    </rPh>
    <rPh sb="51" eb="54">
      <t>ヘイジュンカ</t>
    </rPh>
    <rPh sb="54" eb="55">
      <t>サイ</t>
    </rPh>
    <rPh sb="58" eb="60">
      <t>ゲンカ</t>
    </rPh>
    <rPh sb="60" eb="62">
      <t>ショウキャク</t>
    </rPh>
    <rPh sb="62" eb="63">
      <t>ガク</t>
    </rPh>
    <rPh sb="65" eb="67">
      <t>サガク</t>
    </rPh>
    <rPh sb="67" eb="69">
      <t>フタン</t>
    </rPh>
    <rPh sb="73" eb="75">
      <t>カンワ</t>
    </rPh>
    <rPh sb="75" eb="77">
      <t>ソチ</t>
    </rPh>
    <rPh sb="91" eb="93">
      <t>コンゴ</t>
    </rPh>
    <rPh sb="155" eb="157">
      <t>ザイセイ</t>
    </rPh>
    <rPh sb="157" eb="159">
      <t>ブモン</t>
    </rPh>
    <rPh sb="161" eb="163">
      <t>キョウギ</t>
    </rPh>
    <rPh sb="170" eb="172">
      <t>クリイレ</t>
    </rPh>
    <rPh sb="173" eb="175">
      <t>スイジュン</t>
    </rPh>
    <rPh sb="180" eb="181">
      <t>ト</t>
    </rPh>
    <rPh sb="182" eb="183">
      <t>ク</t>
    </rPh>
    <rPh sb="214" eb="21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</si>
</sst>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0.04</c:v>
                </c:pt>
                <c:pt idx="1">
                  <c:v>1.18</c:v>
                </c:pt>
                <c:pt idx="2">
                  <c:v>0.95</c:v>
                </c:pt>
                <c:pt idx="3">
                  <c:v>0.35</c:v>
                </c:pt>
                <c:pt idx="4">
                  <c:v>0.73</c:v>
                </c:pt>
              </c:numCache>
            </c:numRef>
          </c:val>
          <c:extLst>
            <c:ext xmlns:c16="http://schemas.microsoft.com/office/drawing/2014/chart" uri="{C3380CC4-5D6E-409C-BE32-E72D297353CC}">
              <c16:uniqueId val="{00000000-BE2E-4188-A26B-1B58DFB914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BE2E-4188-A26B-1B58DFB914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63.64</c:v>
                </c:pt>
                <c:pt idx="1">
                  <c:v>64.569999999999993</c:v>
                </c:pt>
                <c:pt idx="2">
                  <c:v>65.69</c:v>
                </c:pt>
                <c:pt idx="3">
                  <c:v>65.36</c:v>
                </c:pt>
                <c:pt idx="4">
                  <c:v>65.7</c:v>
                </c:pt>
              </c:numCache>
            </c:numRef>
          </c:val>
          <c:extLst>
            <c:ext xmlns:c16="http://schemas.microsoft.com/office/drawing/2014/chart" uri="{C3380CC4-5D6E-409C-BE32-E72D297353CC}">
              <c16:uniqueId val="{00000000-4186-47F1-BE16-276505BF73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4186-47F1-BE16-276505BF73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80.569999999999993</c:v>
                </c:pt>
                <c:pt idx="1">
                  <c:v>81.58</c:v>
                </c:pt>
                <c:pt idx="2">
                  <c:v>82.87</c:v>
                </c:pt>
                <c:pt idx="3">
                  <c:v>83.39</c:v>
                </c:pt>
                <c:pt idx="4">
                  <c:v>84.67</c:v>
                </c:pt>
              </c:numCache>
            </c:numRef>
          </c:val>
          <c:extLst>
            <c:ext xmlns:c16="http://schemas.microsoft.com/office/drawing/2014/chart" uri="{C3380CC4-5D6E-409C-BE32-E72D297353CC}">
              <c16:uniqueId val="{00000000-DE62-422D-9B94-67824055ED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DE62-422D-9B94-67824055ED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97.77</c:v>
                </c:pt>
                <c:pt idx="1">
                  <c:v>112.57</c:v>
                </c:pt>
                <c:pt idx="2">
                  <c:v>116.02</c:v>
                </c:pt>
                <c:pt idx="3">
                  <c:v>113.26</c:v>
                </c:pt>
                <c:pt idx="4">
                  <c:v>124.2</c:v>
                </c:pt>
              </c:numCache>
            </c:numRef>
          </c:val>
          <c:extLst>
            <c:ext xmlns:c16="http://schemas.microsoft.com/office/drawing/2014/chart" uri="{C3380CC4-5D6E-409C-BE32-E72D297353CC}">
              <c16:uniqueId val="{00000000-7E80-4135-83AA-E9FB29536C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7E80-4135-83AA-E9FB29536C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32.42</c:v>
                </c:pt>
                <c:pt idx="1">
                  <c:v>32.799999999999997</c:v>
                </c:pt>
                <c:pt idx="2">
                  <c:v>34.53</c:v>
                </c:pt>
                <c:pt idx="3">
                  <c:v>36.39</c:v>
                </c:pt>
                <c:pt idx="4">
                  <c:v>38.159999999999997</c:v>
                </c:pt>
              </c:numCache>
            </c:numRef>
          </c:val>
          <c:extLst>
            <c:ext xmlns:c16="http://schemas.microsoft.com/office/drawing/2014/chart" uri="{C3380CC4-5D6E-409C-BE32-E72D297353CC}">
              <c16:uniqueId val="{00000000-B9D4-4B05-BFE3-7AA90106CD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B9D4-4B05-BFE3-7AA90106CD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C4-4742-9477-7F2A016EAB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C4-4742-9477-7F2A016EAB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49-45EF-A514-4F4A56F557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AE49-45EF-A514-4F4A56F557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100.95</c:v>
                </c:pt>
                <c:pt idx="1">
                  <c:v>105.63</c:v>
                </c:pt>
                <c:pt idx="2">
                  <c:v>110.83</c:v>
                </c:pt>
                <c:pt idx="3">
                  <c:v>112.44</c:v>
                </c:pt>
                <c:pt idx="4">
                  <c:v>119.48</c:v>
                </c:pt>
              </c:numCache>
            </c:numRef>
          </c:val>
          <c:extLst>
            <c:ext xmlns:c16="http://schemas.microsoft.com/office/drawing/2014/chart" uri="{C3380CC4-5D6E-409C-BE32-E72D297353CC}">
              <c16:uniqueId val="{00000000-3B72-4A28-A322-95AF043C8B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3B72-4A28-A322-95AF043C8B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2522.9</c:v>
                </c:pt>
                <c:pt idx="1">
                  <c:v>2412.75</c:v>
                </c:pt>
                <c:pt idx="2">
                  <c:v>2329.89</c:v>
                </c:pt>
                <c:pt idx="3">
                  <c:v>2187.02</c:v>
                </c:pt>
                <c:pt idx="4">
                  <c:v>2080.3200000000002</c:v>
                </c:pt>
              </c:numCache>
            </c:numRef>
          </c:val>
          <c:extLst>
            <c:ext xmlns:c16="http://schemas.microsoft.com/office/drawing/2014/chart" uri="{C3380CC4-5D6E-409C-BE32-E72D297353CC}">
              <c16:uniqueId val="{00000000-9A71-4208-878E-EF6B206714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9A71-4208-878E-EF6B206714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110.6</c:v>
                </c:pt>
                <c:pt idx="1">
                  <c:v>103.56</c:v>
                </c:pt>
                <c:pt idx="2">
                  <c:v>112.47</c:v>
                </c:pt>
                <c:pt idx="3">
                  <c:v>115.9</c:v>
                </c:pt>
                <c:pt idx="4">
                  <c:v>111.49</c:v>
                </c:pt>
              </c:numCache>
            </c:numRef>
          </c:val>
          <c:extLst>
            <c:ext xmlns:c16="http://schemas.microsoft.com/office/drawing/2014/chart" uri="{C3380CC4-5D6E-409C-BE32-E72D297353CC}">
              <c16:uniqueId val="{00000000-1CDD-4FF2-8920-DE1C0729EB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1CDD-4FF2-8920-DE1C0729EB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163.66999999999999</c:v>
                </c:pt>
                <c:pt idx="1">
                  <c:v>176.77</c:v>
                </c:pt>
                <c:pt idx="2">
                  <c:v>164.28</c:v>
                </c:pt>
                <c:pt idx="3">
                  <c:v>157.69</c:v>
                </c:pt>
                <c:pt idx="4">
                  <c:v>163.47</c:v>
                </c:pt>
              </c:numCache>
            </c:numRef>
          </c:val>
          <c:extLst>
            <c:ext xmlns:c16="http://schemas.microsoft.com/office/drawing/2014/chart" uri="{C3380CC4-5D6E-409C-BE32-E72D297353CC}">
              <c16:uniqueId val="{00000000-EB47-4E4A-ADCB-0CC9C84A7B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EB47-4E4A-ADCB-0CC9C84A7B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駒ケ根市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32828</v>
      </c>
      <c r="AM8" s="50"/>
      <c r="AN8" s="50"/>
      <c r="AO8" s="50"/>
      <c r="AP8" s="50"/>
      <c r="AQ8" s="50"/>
      <c r="AR8" s="50"/>
      <c r="AS8" s="50"/>
      <c r="AT8" s="45">
        <f>データ!T6</f>
        <v>165.86</v>
      </c>
      <c r="AU8" s="45"/>
      <c r="AV8" s="45"/>
      <c r="AW8" s="45"/>
      <c r="AX8" s="45"/>
      <c r="AY8" s="45"/>
      <c r="AZ8" s="45"/>
      <c r="BA8" s="45"/>
      <c r="BB8" s="45">
        <f>データ!U6</f>
        <v>197.93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49.92</v>
      </c>
      <c r="J10" s="45"/>
      <c r="K10" s="45"/>
      <c r="L10" s="45"/>
      <c r="M10" s="45"/>
      <c r="N10" s="45"/>
      <c r="O10" s="45"/>
      <c r="P10" s="45">
        <f>データ!P6</f>
        <v>58.94</v>
      </c>
      <c r="Q10" s="45"/>
      <c r="R10" s="45"/>
      <c r="S10" s="45"/>
      <c r="T10" s="45"/>
      <c r="U10" s="45"/>
      <c r="V10" s="45"/>
      <c r="W10" s="45">
        <f>データ!Q6</f>
        <v>83.92</v>
      </c>
      <c r="X10" s="45"/>
      <c r="Y10" s="45"/>
      <c r="Z10" s="45"/>
      <c r="AA10" s="45"/>
      <c r="AB10" s="45"/>
      <c r="AC10" s="45"/>
      <c r="AD10" s="50">
        <f>データ!R6</f>
        <v>3240</v>
      </c>
      <c r="AE10" s="50"/>
      <c r="AF10" s="50"/>
      <c r="AG10" s="50"/>
      <c r="AH10" s="50"/>
      <c r="AI10" s="50"/>
      <c r="AJ10" s="50"/>
      <c r="AK10" s="2"/>
      <c r="AL10" s="50">
        <f>データ!V6</f>
        <v>19291</v>
      </c>
      <c r="AM10" s="50"/>
      <c r="AN10" s="50"/>
      <c r="AO10" s="50"/>
      <c r="AP10" s="50"/>
      <c r="AQ10" s="50"/>
      <c r="AR10" s="50"/>
      <c r="AS10" s="50"/>
      <c r="AT10" s="45">
        <f>データ!W6</f>
        <v>9.19</v>
      </c>
      <c r="AU10" s="45"/>
      <c r="AV10" s="45"/>
      <c r="AW10" s="45"/>
      <c r="AX10" s="45"/>
      <c r="AY10" s="45"/>
      <c r="AZ10" s="45"/>
      <c r="BA10" s="45"/>
      <c r="BB10" s="45">
        <f>データ!X6</f>
        <v>2099.13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kPIhCslMbCbLAET0oYWrst5pN5Iil19F0kt1BTebS2gnKPqEZJvis4SO5GS7hs4tbRp44Uq6KBG7vYZsw0Pk0w==" saltValue="71IztFkH6mvj+DbMUM202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202100</v>
      </c>
      <c r="D6" s="33">
        <f t="shared" si="3"/>
        <v>46</v>
      </c>
      <c r="E6" s="33">
        <f t="shared" si="3"/>
        <v>17</v>
      </c>
      <c r="F6" s="33">
        <f t="shared" si="3"/>
        <v>1</v>
      </c>
      <c r="G6" s="33">
        <f t="shared" si="3"/>
        <v>0</v>
      </c>
      <c r="H6" s="33" t="str">
        <f t="shared" si="3"/>
        <v>長野県　駒ケ根市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49.92</v>
      </c>
      <c r="P6" s="34">
        <f t="shared" si="3"/>
        <v>58.94</v>
      </c>
      <c r="Q6" s="34">
        <f t="shared" si="3"/>
        <v>83.92</v>
      </c>
      <c r="R6" s="34">
        <f t="shared" si="3"/>
        <v>3240</v>
      </c>
      <c r="S6" s="34">
        <f t="shared" si="3"/>
        <v>32828</v>
      </c>
      <c r="T6" s="34">
        <f t="shared" si="3"/>
        <v>165.86</v>
      </c>
      <c r="U6" s="34">
        <f t="shared" si="3"/>
        <v>197.93</v>
      </c>
      <c r="V6" s="34">
        <f t="shared" si="3"/>
        <v>19291</v>
      </c>
      <c r="W6" s="34">
        <f t="shared" si="3"/>
        <v>9.19</v>
      </c>
      <c r="X6" s="34">
        <f t="shared" si="3"/>
        <v>2099.13</v>
      </c>
      <c r="Y6" s="35">
        <f>IF(Y7="",NA(),Y7)</f>
        <v>97.77</v>
      </c>
      <c r="Z6" s="35">
        <f t="shared" ref="Z6:AH6" si="4">IF(Z7="",NA(),Z7)</f>
        <v>112.57</v>
      </c>
      <c r="AA6" s="35">
        <f t="shared" si="4"/>
        <v>116.02</v>
      </c>
      <c r="AB6" s="35">
        <f t="shared" si="4"/>
        <v>113.26</v>
      </c>
      <c r="AC6" s="35">
        <f t="shared" si="4"/>
        <v>124.2</v>
      </c>
      <c r="AD6" s="35">
        <f t="shared" si="4"/>
        <v>108.69</v>
      </c>
      <c r="AE6" s="35">
        <f t="shared" si="4"/>
        <v>110.8</v>
      </c>
      <c r="AF6" s="35">
        <f t="shared" si="4"/>
        <v>110.07</v>
      </c>
      <c r="AG6" s="35">
        <f t="shared" si="4"/>
        <v>106.7</v>
      </c>
      <c r="AH6" s="35">
        <f t="shared" si="4"/>
        <v>106.83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100.95</v>
      </c>
      <c r="AV6" s="35">
        <f t="shared" ref="AV6:BD6" si="6">IF(AV7="",NA(),AV7)</f>
        <v>105.63</v>
      </c>
      <c r="AW6" s="35">
        <f t="shared" si="6"/>
        <v>110.83</v>
      </c>
      <c r="AX6" s="35">
        <f t="shared" si="6"/>
        <v>112.44</v>
      </c>
      <c r="AY6" s="35">
        <f t="shared" si="6"/>
        <v>119.48</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2522.9</v>
      </c>
      <c r="BG6" s="35">
        <f t="shared" ref="BG6:BO6" si="7">IF(BG7="",NA(),BG7)</f>
        <v>2412.75</v>
      </c>
      <c r="BH6" s="35">
        <f t="shared" si="7"/>
        <v>2329.89</v>
      </c>
      <c r="BI6" s="35">
        <f t="shared" si="7"/>
        <v>2187.02</v>
      </c>
      <c r="BJ6" s="35">
        <f t="shared" si="7"/>
        <v>2080.3200000000002</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110.6</v>
      </c>
      <c r="BR6" s="35">
        <f t="shared" ref="BR6:BZ6" si="8">IF(BR7="",NA(),BR7)</f>
        <v>103.56</v>
      </c>
      <c r="BS6" s="35">
        <f t="shared" si="8"/>
        <v>112.47</v>
      </c>
      <c r="BT6" s="35">
        <f t="shared" si="8"/>
        <v>115.9</v>
      </c>
      <c r="BU6" s="35">
        <f t="shared" si="8"/>
        <v>111.49</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163.66999999999999</v>
      </c>
      <c r="CC6" s="35">
        <f t="shared" ref="CC6:CK6" si="9">IF(CC7="",NA(),CC7)</f>
        <v>176.77</v>
      </c>
      <c r="CD6" s="35">
        <f t="shared" si="9"/>
        <v>164.28</v>
      </c>
      <c r="CE6" s="35">
        <f t="shared" si="9"/>
        <v>157.69</v>
      </c>
      <c r="CF6" s="35">
        <f t="shared" si="9"/>
        <v>163.47</v>
      </c>
      <c r="CG6" s="35">
        <f t="shared" si="9"/>
        <v>248.89</v>
      </c>
      <c r="CH6" s="35">
        <f t="shared" si="9"/>
        <v>250.84</v>
      </c>
      <c r="CI6" s="35">
        <f t="shared" si="9"/>
        <v>235.61</v>
      </c>
      <c r="CJ6" s="35">
        <f t="shared" si="9"/>
        <v>216.21</v>
      </c>
      <c r="CK6" s="35">
        <f t="shared" si="9"/>
        <v>220.31</v>
      </c>
      <c r="CL6" s="34" t="str">
        <f>IF(CL7="","",IF(CL7="-","【-】","【"&amp;SUBSTITUTE(TEXT(CL7,"#,##0.00"),"-","△")&amp;"】"))</f>
        <v>【136.86】</v>
      </c>
      <c r="CM6" s="35">
        <f>IF(CM7="",NA(),CM7)</f>
        <v>63.64</v>
      </c>
      <c r="CN6" s="35">
        <f t="shared" ref="CN6:CV6" si="10">IF(CN7="",NA(),CN7)</f>
        <v>64.569999999999993</v>
      </c>
      <c r="CO6" s="35">
        <f t="shared" si="10"/>
        <v>65.69</v>
      </c>
      <c r="CP6" s="35">
        <f t="shared" si="10"/>
        <v>65.36</v>
      </c>
      <c r="CQ6" s="35">
        <f t="shared" si="10"/>
        <v>65.7</v>
      </c>
      <c r="CR6" s="35">
        <f t="shared" si="10"/>
        <v>49.89</v>
      </c>
      <c r="CS6" s="35">
        <f t="shared" si="10"/>
        <v>49.39</v>
      </c>
      <c r="CT6" s="35">
        <f t="shared" si="10"/>
        <v>49.25</v>
      </c>
      <c r="CU6" s="35">
        <f t="shared" si="10"/>
        <v>50.24</v>
      </c>
      <c r="CV6" s="35">
        <f t="shared" si="10"/>
        <v>49.68</v>
      </c>
      <c r="CW6" s="34" t="str">
        <f>IF(CW7="","",IF(CW7="-","【-】","【"&amp;SUBSTITUTE(TEXT(CW7,"#,##0.00"),"-","△")&amp;"】"))</f>
        <v>【58.98】</v>
      </c>
      <c r="CX6" s="35">
        <f>IF(CX7="",NA(),CX7)</f>
        <v>80.569999999999993</v>
      </c>
      <c r="CY6" s="35">
        <f t="shared" ref="CY6:DG6" si="11">IF(CY7="",NA(),CY7)</f>
        <v>81.58</v>
      </c>
      <c r="CZ6" s="35">
        <f t="shared" si="11"/>
        <v>82.87</v>
      </c>
      <c r="DA6" s="35">
        <f t="shared" si="11"/>
        <v>83.39</v>
      </c>
      <c r="DB6" s="35">
        <f t="shared" si="11"/>
        <v>84.67</v>
      </c>
      <c r="DC6" s="35">
        <f t="shared" si="11"/>
        <v>84.73</v>
      </c>
      <c r="DD6" s="35">
        <f t="shared" si="11"/>
        <v>83.96</v>
      </c>
      <c r="DE6" s="35">
        <f t="shared" si="11"/>
        <v>84.12</v>
      </c>
      <c r="DF6" s="35">
        <f t="shared" si="11"/>
        <v>84.17</v>
      </c>
      <c r="DG6" s="35">
        <f t="shared" si="11"/>
        <v>83.35</v>
      </c>
      <c r="DH6" s="34" t="str">
        <f>IF(DH7="","",IF(DH7="-","【-】","【"&amp;SUBSTITUTE(TEXT(DH7,"#,##0.00"),"-","△")&amp;"】"))</f>
        <v>【95.20】</v>
      </c>
      <c r="DI6" s="35">
        <f>IF(DI7="",NA(),DI7)</f>
        <v>32.42</v>
      </c>
      <c r="DJ6" s="35">
        <f t="shared" ref="DJ6:DR6" si="12">IF(DJ7="",NA(),DJ7)</f>
        <v>32.799999999999997</v>
      </c>
      <c r="DK6" s="35">
        <f t="shared" si="12"/>
        <v>34.53</v>
      </c>
      <c r="DL6" s="35">
        <f t="shared" si="12"/>
        <v>36.39</v>
      </c>
      <c r="DM6" s="35">
        <f t="shared" si="12"/>
        <v>38.159999999999997</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5">
        <f>IF(EE7="",NA(),EE7)</f>
        <v>0.04</v>
      </c>
      <c r="EF6" s="35">
        <f t="shared" ref="EF6:EN6" si="14">IF(EF7="",NA(),EF7)</f>
        <v>1.18</v>
      </c>
      <c r="EG6" s="35">
        <f t="shared" si="14"/>
        <v>0.95</v>
      </c>
      <c r="EH6" s="35">
        <f t="shared" si="14"/>
        <v>0.35</v>
      </c>
      <c r="EI6" s="35">
        <f t="shared" si="14"/>
        <v>0.73</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202100</v>
      </c>
      <c r="D7" s="37">
        <v>46</v>
      </c>
      <c r="E7" s="37">
        <v>17</v>
      </c>
      <c r="F7" s="37">
        <v>1</v>
      </c>
      <c r="G7" s="37">
        <v>0</v>
      </c>
      <c r="H7" s="37" t="s">
        <v>96</v>
      </c>
      <c r="I7" s="37" t="s">
        <v>97</v>
      </c>
      <c r="J7" s="37" t="s">
        <v>98</v>
      </c>
      <c r="K7" s="37" t="s">
        <v>99</v>
      </c>
      <c r="L7" s="37" t="s">
        <v>100</v>
      </c>
      <c r="M7" s="37" t="s">
        <v>101</v>
      </c>
      <c r="N7" s="38" t="s">
        <v>102</v>
      </c>
      <c r="O7" s="38">
        <v>49.92</v>
      </c>
      <c r="P7" s="38">
        <v>58.94</v>
      </c>
      <c r="Q7" s="38">
        <v>83.92</v>
      </c>
      <c r="R7" s="38">
        <v>3240</v>
      </c>
      <c r="S7" s="38">
        <v>32828</v>
      </c>
      <c r="T7" s="38">
        <v>165.86</v>
      </c>
      <c r="U7" s="38">
        <v>197.93</v>
      </c>
      <c r="V7" s="38">
        <v>19291</v>
      </c>
      <c r="W7" s="38">
        <v>9.19</v>
      </c>
      <c r="X7" s="38">
        <v>2099.13</v>
      </c>
      <c r="Y7" s="38">
        <v>97.77</v>
      </c>
      <c r="Z7" s="38">
        <v>112.57</v>
      </c>
      <c r="AA7" s="38">
        <v>116.02</v>
      </c>
      <c r="AB7" s="38">
        <v>113.26</v>
      </c>
      <c r="AC7" s="38">
        <v>124.2</v>
      </c>
      <c r="AD7" s="38">
        <v>108.69</v>
      </c>
      <c r="AE7" s="38">
        <v>110.8</v>
      </c>
      <c r="AF7" s="38">
        <v>110.07</v>
      </c>
      <c r="AG7" s="38">
        <v>106.7</v>
      </c>
      <c r="AH7" s="38">
        <v>106.83</v>
      </c>
      <c r="AI7" s="38">
        <v>108.69</v>
      </c>
      <c r="AJ7" s="38">
        <v>0</v>
      </c>
      <c r="AK7" s="38">
        <v>0</v>
      </c>
      <c r="AL7" s="38">
        <v>0</v>
      </c>
      <c r="AM7" s="38">
        <v>0</v>
      </c>
      <c r="AN7" s="38">
        <v>0</v>
      </c>
      <c r="AO7" s="38">
        <v>29.24</v>
      </c>
      <c r="AP7" s="38">
        <v>31.45</v>
      </c>
      <c r="AQ7" s="38">
        <v>31.4</v>
      </c>
      <c r="AR7" s="38">
        <v>26.14</v>
      </c>
      <c r="AS7" s="38">
        <v>22.02</v>
      </c>
      <c r="AT7" s="38">
        <v>3.28</v>
      </c>
      <c r="AU7" s="38">
        <v>100.95</v>
      </c>
      <c r="AV7" s="38">
        <v>105.63</v>
      </c>
      <c r="AW7" s="38">
        <v>110.83</v>
      </c>
      <c r="AX7" s="38">
        <v>112.44</v>
      </c>
      <c r="AY7" s="38">
        <v>119.48</v>
      </c>
      <c r="AZ7" s="38">
        <v>68.510000000000005</v>
      </c>
      <c r="BA7" s="38">
        <v>70.16</v>
      </c>
      <c r="BB7" s="38">
        <v>79.709999999999994</v>
      </c>
      <c r="BC7" s="38">
        <v>68.290000000000006</v>
      </c>
      <c r="BD7" s="38">
        <v>68.040000000000006</v>
      </c>
      <c r="BE7" s="38">
        <v>69.489999999999995</v>
      </c>
      <c r="BF7" s="38">
        <v>2522.9</v>
      </c>
      <c r="BG7" s="38">
        <v>2412.75</v>
      </c>
      <c r="BH7" s="38">
        <v>2329.89</v>
      </c>
      <c r="BI7" s="38">
        <v>2187.02</v>
      </c>
      <c r="BJ7" s="38">
        <v>2080.3200000000002</v>
      </c>
      <c r="BK7" s="38">
        <v>1203.71</v>
      </c>
      <c r="BL7" s="38">
        <v>1162.3599999999999</v>
      </c>
      <c r="BM7" s="38">
        <v>1047.6500000000001</v>
      </c>
      <c r="BN7" s="38">
        <v>1124.26</v>
      </c>
      <c r="BO7" s="38">
        <v>1048.23</v>
      </c>
      <c r="BP7" s="38">
        <v>682.78</v>
      </c>
      <c r="BQ7" s="38">
        <v>110.6</v>
      </c>
      <c r="BR7" s="38">
        <v>103.56</v>
      </c>
      <c r="BS7" s="38">
        <v>112.47</v>
      </c>
      <c r="BT7" s="38">
        <v>115.9</v>
      </c>
      <c r="BU7" s="38">
        <v>111.49</v>
      </c>
      <c r="BV7" s="38">
        <v>69.739999999999995</v>
      </c>
      <c r="BW7" s="38">
        <v>68.209999999999994</v>
      </c>
      <c r="BX7" s="38">
        <v>74.040000000000006</v>
      </c>
      <c r="BY7" s="38">
        <v>80.58</v>
      </c>
      <c r="BZ7" s="38">
        <v>78.92</v>
      </c>
      <c r="CA7" s="38">
        <v>100.91</v>
      </c>
      <c r="CB7" s="38">
        <v>163.66999999999999</v>
      </c>
      <c r="CC7" s="38">
        <v>176.77</v>
      </c>
      <c r="CD7" s="38">
        <v>164.28</v>
      </c>
      <c r="CE7" s="38">
        <v>157.69</v>
      </c>
      <c r="CF7" s="38">
        <v>163.47</v>
      </c>
      <c r="CG7" s="38">
        <v>248.89</v>
      </c>
      <c r="CH7" s="38">
        <v>250.84</v>
      </c>
      <c r="CI7" s="38">
        <v>235.61</v>
      </c>
      <c r="CJ7" s="38">
        <v>216.21</v>
      </c>
      <c r="CK7" s="38">
        <v>220.31</v>
      </c>
      <c r="CL7" s="38">
        <v>136.86000000000001</v>
      </c>
      <c r="CM7" s="38">
        <v>63.64</v>
      </c>
      <c r="CN7" s="38">
        <v>64.569999999999993</v>
      </c>
      <c r="CO7" s="38">
        <v>65.69</v>
      </c>
      <c r="CP7" s="38">
        <v>65.36</v>
      </c>
      <c r="CQ7" s="38">
        <v>65.7</v>
      </c>
      <c r="CR7" s="38">
        <v>49.89</v>
      </c>
      <c r="CS7" s="38">
        <v>49.39</v>
      </c>
      <c r="CT7" s="38">
        <v>49.25</v>
      </c>
      <c r="CU7" s="38">
        <v>50.24</v>
      </c>
      <c r="CV7" s="38">
        <v>49.68</v>
      </c>
      <c r="CW7" s="38">
        <v>58.98</v>
      </c>
      <c r="CX7" s="38">
        <v>80.569999999999993</v>
      </c>
      <c r="CY7" s="38">
        <v>81.58</v>
      </c>
      <c r="CZ7" s="38">
        <v>82.87</v>
      </c>
      <c r="DA7" s="38">
        <v>83.39</v>
      </c>
      <c r="DB7" s="38">
        <v>84.67</v>
      </c>
      <c r="DC7" s="38">
        <v>84.73</v>
      </c>
      <c r="DD7" s="38">
        <v>83.96</v>
      </c>
      <c r="DE7" s="38">
        <v>84.12</v>
      </c>
      <c r="DF7" s="38">
        <v>84.17</v>
      </c>
      <c r="DG7" s="38">
        <v>83.35</v>
      </c>
      <c r="DH7" s="38">
        <v>95.2</v>
      </c>
      <c r="DI7" s="38">
        <v>32.42</v>
      </c>
      <c r="DJ7" s="38">
        <v>32.799999999999997</v>
      </c>
      <c r="DK7" s="38">
        <v>34.53</v>
      </c>
      <c r="DL7" s="38">
        <v>36.39</v>
      </c>
      <c r="DM7" s="38">
        <v>38.159999999999997</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0.04</v>
      </c>
      <c r="EF7" s="38">
        <v>1.18</v>
      </c>
      <c r="EG7" s="38">
        <v>0.95</v>
      </c>
      <c r="EH7" s="38">
        <v>0.35</v>
      </c>
      <c r="EI7" s="38">
        <v>0.73</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2019-12-05T04:44:22Z</dcterms:created>
  <dcterms:modified xsi:type="dcterms:W3CDTF">2020-02-20T02:34:19Z</dcterms:modified>
  <cp:category/>
</cp:coreProperties>
</file>