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t+yIoWUfarPpalHnCzQjw/ftV1pfwwGgHRjm5nXV1OyP1zDvhVsspVMjkAvW+jOC5lmbDnclyENvdV4TDda0g==" workbookSaltValue="PGRC+bF+j9tZQK3Wykrdm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BZ30" i="4"/>
  <c r="LT76" i="4"/>
  <c r="GQ51" i="4"/>
  <c r="LH30" i="4"/>
  <c r="GQ30" i="4"/>
  <c r="IE76" i="4"/>
  <c r="BG30" i="4"/>
  <c r="LE76" i="4"/>
  <c r="KO30" i="4"/>
  <c r="AV76" i="4"/>
  <c r="KO51" i="4"/>
  <c r="FX51" i="4"/>
  <c r="HP76" i="4"/>
  <c r="BG51" i="4"/>
  <c r="FX30" i="4"/>
  <c r="FE51" i="4"/>
  <c r="HA76" i="4"/>
  <c r="AN51" i="4"/>
  <c r="FE30" i="4"/>
  <c r="AN30" i="4"/>
  <c r="AG76" i="4"/>
  <c r="KP76" i="4"/>
  <c r="JV30" i="4"/>
  <c r="JV51" i="4"/>
  <c r="R76" i="4"/>
  <c r="KA76" i="4"/>
  <c r="EL51" i="4"/>
  <c r="JC30" i="4"/>
  <c r="U30" i="4"/>
  <c r="GL76" i="4"/>
  <c r="U51" i="4"/>
  <c r="EL30" i="4"/>
  <c r="JC51"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<sst xmlns="http://schemas.openxmlformats.org/spreadsheetml/2006/main" count="278" uniqueCount="135">
  <si>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</si>
  <si>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</si>
  <si>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</si>
  <si>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</si>
  <si>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</si>
  <si>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</si>
  <si>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</si>
  <si>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</si>
  <si>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</si>
  <si>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</si>
  <si>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</si>
  <si>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</si>
  <si>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</si>
  <si>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</si>
  <si>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</si>
  <si>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</si>
  <si>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</si>
  <si>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</si>
  <si>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</si>
  <si>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</si>
  <si>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</si>
  <si>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</si>
  <si>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</si>
  <si>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</si>
  <si>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</si>
  <si>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</si>
  <si>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</si>
  <si>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</si>
  <si>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</si>
  <si>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</si>
  <si>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</si>
  <si>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</si>
  <si>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</si>
  <si>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</si>
  <si>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</si>
  <si>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</si>
  <si>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</si>
  <si>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</si>
  <si>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</si>
  <si>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</si>
  <si>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</si>
  <si>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</si>
  <si>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</si>
  <si>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</si>
  <si>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</si>
  <si>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</si>
  <si>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</si>
  <si>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</si>
  <si>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</si>
  <si>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</si>
  <si>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</si>
  <si>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</si>
  <si>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</si>
  <si>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</si>
  <si>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</si>
  <si>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</si>
  <si>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</si>
  <si>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</si>
  <si>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</si>
  <si>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</si>
  <si>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</si>
  <si>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</si>
  <si>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</si>
  <si>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</si>
  <si>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</si>
  <si>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</si>
  <si>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</si>
  <si>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</si>
  <si>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</si>
  <si>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</si>
  <si>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</si>
  <si>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</si>
  <si>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</si>
  <si>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</si>
  <si>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</si>
  <si>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</si>
  <si>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</si>
  <si>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</si>
  <si>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</si>
  <si>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</si>
  <si>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</si>
  <si>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</si>
  <si>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</si>
  <si>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</si>
  <si>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</si>
  <si>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</si>
  <si>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</si>
  <si>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</si>
  <si>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</si>
  <si>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</si>
  <si>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</si>
  <si>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</si>
  <si>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</si>
  <si>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</si>
  <si>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</si>
  <si>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</si>
  <si>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</si>
  <si>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</si>
  <si>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</si>
  <si>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</si>
  <si>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</si>
  <si>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</si>
  <si>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</si>
  <si>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</si>
  <si>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</si>
  <si>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</si>
  <si>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</si>
  <si>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</si>
  <si>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</si>
  <si>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</si>
  <si>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</si>
  <si>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</si>
  <si>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</si>
  <si>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伊那市</t>
  </si>
  <si>
    <t>伊那市山寺駐車場</t>
  </si>
  <si>
    <t>法非適用</t>
  </si>
  <si>
    <t>駐車場整備事業</t>
  </si>
  <si>
    <t>-</t>
  </si>
  <si>
    <t>Ａ３Ｂ１</t>
  </si>
  <si>
    <t>非設置</t>
  </si>
  <si>
    <t>該当数値なし</t>
  </si>
  <si>
    <t>届出駐車場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</si>
  <si>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</si>
  <si>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</si>
  <si>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</si>
  <si>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</si>
  <si>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</si>
  <si>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</si>
  <si>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</si>
  <si>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</si>
  <si>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</si>
  <si>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当駐車場収容台数　８２台のうち２９台は定期駐車場として使用しており、ほぼ満車で契約されている。時間駐車区画は５３台で回転率は２．３３台、平均駐車時間は１．９０時間で他駐車場と比べ駐車時間は長いが、稼働率では類似施設の平均を下回っている。</t>
    <rPh sb="0" eb="4">
      <t>トウチュウシャジョウ</t>
    </rPh>
    <rPh sb="4" eb="6">
      <t>シュウヨウ</t>
    </rPh>
    <rPh sb="6" eb="8">
      <t>ダイスウ</t>
    </rPh>
    <rPh sb="11" eb="12">
      <t>ダイ</t>
    </rPh>
    <rPh sb="17" eb="18">
      <t>ダイ</t>
    </rPh>
    <rPh sb="19" eb="24">
      <t>テイキチュウシャジョウ</t>
    </rPh>
    <rPh sb="27" eb="29">
      <t>シヨウ</t>
    </rPh>
    <rPh sb="36" eb="38">
      <t>マンシャ</t>
    </rPh>
    <rPh sb="39" eb="41">
      <t>ケイヤク</t>
    </rPh>
    <rPh sb="47" eb="49">
      <t>ジカン</t>
    </rPh>
    <rPh sb="49" eb="51">
      <t>チュウシャ</t>
    </rPh>
    <rPh sb="51" eb="53">
      <t>クカク</t>
    </rPh>
    <rPh sb="56" eb="57">
      <t>ダイ</t>
    </rPh>
    <rPh sb="58" eb="60">
      <t>カイテン</t>
    </rPh>
    <rPh sb="60" eb="61">
      <t>リツ</t>
    </rPh>
    <rPh sb="66" eb="67">
      <t>ダイ</t>
    </rPh>
    <rPh sb="68" eb="70">
      <t>ヘイキン</t>
    </rPh>
    <rPh sb="70" eb="72">
      <t>チュウシャ</t>
    </rPh>
    <rPh sb="72" eb="74">
      <t>ジカン</t>
    </rPh>
    <rPh sb="79" eb="81">
      <t>ジカン</t>
    </rPh>
    <rPh sb="82" eb="83">
      <t>タ</t>
    </rPh>
    <rPh sb="83" eb="86">
      <t>チュウシャジョウ</t>
    </rPh>
    <rPh sb="87" eb="88">
      <t>クラ</t>
    </rPh>
    <rPh sb="89" eb="91">
      <t>チュウシャ</t>
    </rPh>
    <rPh sb="91" eb="93">
      <t>ジカン</t>
    </rPh>
    <rPh sb="94" eb="95">
      <t>ナガ</t>
    </rPh>
    <rPh sb="98" eb="100">
      <t>カドウ</t>
    </rPh>
    <rPh sb="100" eb="101">
      <t>リツ</t>
    </rPh>
    <rPh sb="103" eb="105">
      <t>ルイジ</t>
    </rPh>
    <rPh sb="105" eb="107">
      <t>シセツ</t>
    </rPh>
    <rPh sb="108" eb="110">
      <t>ヘイキン</t>
    </rPh>
    <rPh sb="111" eb="113">
      <t>シタマワ</t>
    </rPh>
    <phoneticPr fontId="5"/>
  </si>
  <si>
    <t>H30では安全対策工事として、ブロック塀の撤去をおこなった。今後、機械設備のほか階段擁壁等の工事を計画的に行っていく必要がある。時間駐車の利用が減少している傾向にあり今後の運営について改善の検討を行っていく必要がある。</t>
    <rPh sb="5" eb="7">
      <t>アンゼン</t>
    </rPh>
    <rPh sb="7" eb="9">
      <t>タイサク</t>
    </rPh>
    <rPh sb="9" eb="11">
      <t>コウジ</t>
    </rPh>
    <rPh sb="19" eb="20">
      <t>ベイ</t>
    </rPh>
    <rPh sb="21" eb="23">
      <t>テッキョ</t>
    </rPh>
    <rPh sb="30" eb="32">
      <t>コンゴ</t>
    </rPh>
    <rPh sb="33" eb="35">
      <t>キカイ</t>
    </rPh>
    <rPh sb="35" eb="37">
      <t>セツビ</t>
    </rPh>
    <rPh sb="40" eb="42">
      <t>カイダン</t>
    </rPh>
    <rPh sb="42" eb="44">
      <t>ヨウヘキ</t>
    </rPh>
    <rPh sb="44" eb="45">
      <t>トウ</t>
    </rPh>
    <rPh sb="46" eb="48">
      <t>コウジ</t>
    </rPh>
    <rPh sb="49" eb="52">
      <t>ケイカクテキ</t>
    </rPh>
    <rPh sb="53" eb="54">
      <t>オコナ</t>
    </rPh>
    <rPh sb="58" eb="60">
      <t>ヒツヨウ</t>
    </rPh>
    <rPh sb="64" eb="66">
      <t>ジカン</t>
    </rPh>
    <rPh sb="66" eb="68">
      <t>チュウシャ</t>
    </rPh>
    <rPh sb="69" eb="71">
      <t>リヨウ</t>
    </rPh>
    <rPh sb="72" eb="74">
      <t>ゲンショウ</t>
    </rPh>
    <rPh sb="78" eb="80">
      <t>ケイコウ</t>
    </rPh>
    <rPh sb="83" eb="85">
      <t>コンゴ</t>
    </rPh>
    <rPh sb="86" eb="88">
      <t>ウンエイ</t>
    </rPh>
    <rPh sb="92" eb="94">
      <t>カイゼン</t>
    </rPh>
    <rPh sb="95" eb="97">
      <t>ケントウ</t>
    </rPh>
    <rPh sb="98" eb="99">
      <t>オコナ</t>
    </rPh>
    <rPh sb="103" eb="105">
      <t>ヒツヨウ</t>
    </rPh>
    <phoneticPr fontId="5"/>
  </si>
  <si>
    <t>当駐車場収益的収支比率は類似施設の平均を下回っていたが、H28に自動精算機のリースが終了したためH29は大きく上回った。H30では安全対策工事を行ったため平均値を下回ったが単年度黒字を示す１００％以上となっている。他会計繰入金はない。</t>
    <rPh sb="12" eb="16">
      <t>ルイジシセツ</t>
    </rPh>
    <rPh sb="17" eb="19">
      <t>ヘイキン</t>
    </rPh>
    <rPh sb="20" eb="22">
      <t>シタマワ</t>
    </rPh>
    <rPh sb="32" eb="34">
      <t>ジドウ</t>
    </rPh>
    <rPh sb="34" eb="36">
      <t>セイサン</t>
    </rPh>
    <rPh sb="36" eb="37">
      <t>キ</t>
    </rPh>
    <rPh sb="42" eb="44">
      <t>シュウリョウ</t>
    </rPh>
    <rPh sb="52" eb="53">
      <t>オオ</t>
    </rPh>
    <rPh sb="55" eb="57">
      <t>ウワマワ</t>
    </rPh>
    <rPh sb="65" eb="67">
      <t>アンゼン</t>
    </rPh>
    <rPh sb="67" eb="69">
      <t>タイサク</t>
    </rPh>
    <rPh sb="69" eb="71">
      <t>コウジ</t>
    </rPh>
    <rPh sb="72" eb="73">
      <t>オコナ</t>
    </rPh>
    <rPh sb="77" eb="80">
      <t>ヘイキンチ</t>
    </rPh>
    <rPh sb="81" eb="83">
      <t>シタマワ</t>
    </rPh>
    <rPh sb="86" eb="89">
      <t>タンネンド</t>
    </rPh>
    <rPh sb="89" eb="91">
      <t>クロジ</t>
    </rPh>
    <rPh sb="92" eb="93">
      <t>シメ</t>
    </rPh>
    <rPh sb="98" eb="100">
      <t>イジョウ</t>
    </rPh>
    <rPh sb="107" eb="108">
      <t>タ</t>
    </rPh>
    <rPh sb="108" eb="110">
      <t>カイケイ</t>
    </rPh>
    <rPh sb="110" eb="112">
      <t>クリイレ</t>
    </rPh>
    <rPh sb="112" eb="113">
      <t>キン</t>
    </rPh>
    <phoneticPr fontId="5"/>
  </si>
  <si>
    <t>設備投資見込み額
H30　ブロック塀撤去 　　1,177千円済
R1　 監視カメラ更新　 　　416千円済
R3　 自動発券機更新     3,000千円
　　ゲート装置更新      1,500千円
R6 　自動精算機更新　　 8,100千円
売上高GOP比率　H29は数値誤りで99.2％</t>
    <rPh sb="0" eb="2">
      <t>セツビ</t>
    </rPh>
    <rPh sb="2" eb="4">
      <t>トウシ</t>
    </rPh>
    <rPh sb="4" eb="6">
      <t>ミコ</t>
    </rPh>
    <rPh sb="7" eb="8">
      <t>ガク</t>
    </rPh>
    <rPh sb="17" eb="18">
      <t>ベイ</t>
    </rPh>
    <rPh sb="18" eb="20">
      <t>テッキョ</t>
    </rPh>
    <rPh sb="28" eb="30">
      <t>センエン</t>
    </rPh>
    <rPh sb="30" eb="31">
      <t>スミ</t>
    </rPh>
    <rPh sb="36" eb="38">
      <t>カンシ</t>
    </rPh>
    <rPh sb="41" eb="43">
      <t>コウシン</t>
    </rPh>
    <rPh sb="50" eb="52">
      <t>センエン</t>
    </rPh>
    <rPh sb="52" eb="53">
      <t>スミ</t>
    </rPh>
    <rPh sb="58" eb="60">
      <t>ジドウ</t>
    </rPh>
    <rPh sb="60" eb="63">
      <t>ハッケンキ</t>
    </rPh>
    <rPh sb="63" eb="65">
      <t>コウシン</t>
    </rPh>
    <rPh sb="75" eb="77">
      <t>センエン</t>
    </rPh>
    <rPh sb="83" eb="85">
      <t>ソウチ</t>
    </rPh>
    <rPh sb="85" eb="87">
      <t>コウシン</t>
    </rPh>
    <rPh sb="98" eb="100">
      <t>センエン</t>
    </rPh>
    <rPh sb="105" eb="107">
      <t>ジドウ</t>
    </rPh>
    <rPh sb="107" eb="109">
      <t>セイサン</t>
    </rPh>
    <rPh sb="109" eb="110">
      <t>キ</t>
    </rPh>
    <rPh sb="110" eb="112">
      <t>コウシン</t>
    </rPh>
    <rPh sb="120" eb="122">
      <t>センエン</t>
    </rPh>
    <rPh sb="124" eb="127">
      <t>ウリアゲダカ</t>
    </rPh>
    <rPh sb="130" eb="132">
      <t>ヒリツ</t>
    </rPh>
    <rPh sb="137" eb="140">
      <t>スウチアヤマ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</si>
</sst>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206.5</c:v>
                </c:pt>
                <c:pt idx="1">
                  <c:v>150.30000000000001</c:v>
                </c:pt>
                <c:pt idx="2">
                  <c:v>146.1</c:v>
                </c:pt>
                <c:pt idx="3">
                  <c:v>4288.2</c:v>
                </c:pt>
                <c:pt idx="4">
                  <c:v>307</c:v>
                </c:pt>
              </c:numCache>
            </c:numRef>
          </c:val>
          <c:extLst xmlns:c16r2="http://schemas.microsoft.com/office/drawing/2015/06/chart">
            <c:ext xmlns:c16="http://schemas.microsoft.com/office/drawing/2014/chart" uri="{C3380CC4-5D6E-409C-BE32-E72D297353CC}">
              <c16:uniqueId val="{00000000-DDCB-4615-9770-E68CDDEEFF8E}"/>
            </c:ext>
          </c:extLst>
        </c:ser>
        <c:dLbls>
          <c:showLegendKey val="0"/>
          <c:showVal val="0"/>
          <c:showCatName val="0"/>
          <c:showSerName val="0"/>
          <c:showPercent val="0"/>
          <c:showBubbleSize val="0"/>
        </c:dLbls>
        <c:gapWidth val="150"/>
        <c:axId val="113137152"/>
        <c:axId val="1131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DDCB-4615-9770-E68CDDEEFF8E}"/>
            </c:ext>
          </c:extLst>
        </c:ser>
        <c:dLbls>
          <c:showLegendKey val="0"/>
          <c:showVal val="0"/>
          <c:showCatName val="0"/>
          <c:showSerName val="0"/>
          <c:showPercent val="0"/>
          <c:showBubbleSize val="0"/>
        </c:dLbls>
        <c:marker val="1"/>
        <c:smooth val="0"/>
        <c:axId val="113137152"/>
        <c:axId val="113139072"/>
      </c:lineChart>
      <c:dateAx>
        <c:axId val="113137152"/>
        <c:scaling>
          <c:orientation val="minMax"/>
        </c:scaling>
        <c:delete val="1"/>
        <c:axPos val="b"/>
        <c:numFmt formatCode="ge" sourceLinked="1"/>
        <c:majorTickMark val="none"/>
        <c:minorTickMark val="none"/>
        <c:tickLblPos val="none"/>
        <c:crossAx val="113139072"/>
        <c:crosses val="autoZero"/>
        <c:auto val="1"/>
        <c:lblOffset val="100"/>
        <c:baseTimeUnit val="years"/>
      </c:dateAx>
      <c:valAx>
        <c:axId val="11313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13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54-40D1-9A0E-2C864B02270F}"/>
            </c:ext>
          </c:extLst>
        </c:ser>
        <c:dLbls>
          <c:showLegendKey val="0"/>
          <c:showVal val="0"/>
          <c:showCatName val="0"/>
          <c:showSerName val="0"/>
          <c:showPercent val="0"/>
          <c:showBubbleSize val="0"/>
        </c:dLbls>
        <c:gapWidth val="150"/>
        <c:axId val="49198592"/>
        <c:axId val="492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0354-40D1-9A0E-2C864B02270F}"/>
            </c:ext>
          </c:extLst>
        </c:ser>
        <c:dLbls>
          <c:showLegendKey val="0"/>
          <c:showVal val="0"/>
          <c:showCatName val="0"/>
          <c:showSerName val="0"/>
          <c:showPercent val="0"/>
          <c:showBubbleSize val="0"/>
        </c:dLbls>
        <c:marker val="1"/>
        <c:smooth val="0"/>
        <c:axId val="49198592"/>
        <c:axId val="49200512"/>
      </c:lineChart>
      <c:dateAx>
        <c:axId val="49198592"/>
        <c:scaling>
          <c:orientation val="minMax"/>
        </c:scaling>
        <c:delete val="1"/>
        <c:axPos val="b"/>
        <c:numFmt formatCode="ge" sourceLinked="1"/>
        <c:majorTickMark val="none"/>
        <c:minorTickMark val="none"/>
        <c:tickLblPos val="none"/>
        <c:crossAx val="49200512"/>
        <c:crosses val="autoZero"/>
        <c:auto val="1"/>
        <c:lblOffset val="100"/>
        <c:baseTimeUnit val="years"/>
      </c:dateAx>
      <c:valAx>
        <c:axId val="4920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832-4EC0-BA8B-C4AC291D1FF8}"/>
            </c:ext>
          </c:extLst>
        </c:ser>
        <c:dLbls>
          <c:showLegendKey val="0"/>
          <c:showVal val="0"/>
          <c:showCatName val="0"/>
          <c:showSerName val="0"/>
          <c:showPercent val="0"/>
          <c:showBubbleSize val="0"/>
        </c:dLbls>
        <c:gapWidth val="150"/>
        <c:axId val="49276032"/>
        <c:axId val="49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832-4EC0-BA8B-C4AC291D1FF8}"/>
            </c:ext>
          </c:extLst>
        </c:ser>
        <c:dLbls>
          <c:showLegendKey val="0"/>
          <c:showVal val="0"/>
          <c:showCatName val="0"/>
          <c:showSerName val="0"/>
          <c:showPercent val="0"/>
          <c:showBubbleSize val="0"/>
        </c:dLbls>
        <c:marker val="1"/>
        <c:smooth val="0"/>
        <c:axId val="49276032"/>
        <c:axId val="49277952"/>
      </c:lineChart>
      <c:dateAx>
        <c:axId val="49276032"/>
        <c:scaling>
          <c:orientation val="minMax"/>
        </c:scaling>
        <c:delete val="1"/>
        <c:axPos val="b"/>
        <c:numFmt formatCode="ge" sourceLinked="1"/>
        <c:majorTickMark val="none"/>
        <c:minorTickMark val="none"/>
        <c:tickLblPos val="none"/>
        <c:crossAx val="49277952"/>
        <c:crosses val="autoZero"/>
        <c:auto val="1"/>
        <c:lblOffset val="100"/>
        <c:baseTimeUnit val="years"/>
      </c:dateAx>
      <c:valAx>
        <c:axId val="492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7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B5C-46E4-B407-67B445AED151}"/>
            </c:ext>
          </c:extLst>
        </c:ser>
        <c:dLbls>
          <c:showLegendKey val="0"/>
          <c:showVal val="0"/>
          <c:showCatName val="0"/>
          <c:showSerName val="0"/>
          <c:showPercent val="0"/>
          <c:showBubbleSize val="0"/>
        </c:dLbls>
        <c:gapWidth val="150"/>
        <c:axId val="49308416"/>
        <c:axId val="493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B5C-46E4-B407-67B445AED151}"/>
            </c:ext>
          </c:extLst>
        </c:ser>
        <c:dLbls>
          <c:showLegendKey val="0"/>
          <c:showVal val="0"/>
          <c:showCatName val="0"/>
          <c:showSerName val="0"/>
          <c:showPercent val="0"/>
          <c:showBubbleSize val="0"/>
        </c:dLbls>
        <c:marker val="1"/>
        <c:smooth val="0"/>
        <c:axId val="49308416"/>
        <c:axId val="49310336"/>
      </c:lineChart>
      <c:dateAx>
        <c:axId val="49308416"/>
        <c:scaling>
          <c:orientation val="minMax"/>
        </c:scaling>
        <c:delete val="1"/>
        <c:axPos val="b"/>
        <c:numFmt formatCode="ge" sourceLinked="1"/>
        <c:majorTickMark val="none"/>
        <c:minorTickMark val="none"/>
        <c:tickLblPos val="none"/>
        <c:crossAx val="49310336"/>
        <c:crosses val="autoZero"/>
        <c:auto val="1"/>
        <c:lblOffset val="100"/>
        <c:baseTimeUnit val="years"/>
      </c:dateAx>
      <c:valAx>
        <c:axId val="4931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0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F5-4843-A7B8-16C82D52E195}"/>
            </c:ext>
          </c:extLst>
        </c:ser>
        <c:dLbls>
          <c:showLegendKey val="0"/>
          <c:showVal val="0"/>
          <c:showCatName val="0"/>
          <c:showSerName val="0"/>
          <c:showPercent val="0"/>
          <c:showBubbleSize val="0"/>
        </c:dLbls>
        <c:gapWidth val="150"/>
        <c:axId val="49346816"/>
        <c:axId val="494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BFF5-4843-A7B8-16C82D52E195}"/>
            </c:ext>
          </c:extLst>
        </c:ser>
        <c:dLbls>
          <c:showLegendKey val="0"/>
          <c:showVal val="0"/>
          <c:showCatName val="0"/>
          <c:showSerName val="0"/>
          <c:showPercent val="0"/>
          <c:showBubbleSize val="0"/>
        </c:dLbls>
        <c:marker val="1"/>
        <c:smooth val="0"/>
        <c:axId val="49346816"/>
        <c:axId val="49484160"/>
      </c:lineChart>
      <c:dateAx>
        <c:axId val="49346816"/>
        <c:scaling>
          <c:orientation val="minMax"/>
        </c:scaling>
        <c:delete val="1"/>
        <c:axPos val="b"/>
        <c:numFmt formatCode="ge" sourceLinked="1"/>
        <c:majorTickMark val="none"/>
        <c:minorTickMark val="none"/>
        <c:tickLblPos val="none"/>
        <c:crossAx val="49484160"/>
        <c:crosses val="autoZero"/>
        <c:auto val="1"/>
        <c:lblOffset val="100"/>
        <c:baseTimeUnit val="years"/>
      </c:dateAx>
      <c:valAx>
        <c:axId val="4948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4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59-4537-B5A4-E0FD63C6A74D}"/>
            </c:ext>
          </c:extLst>
        </c:ser>
        <c:dLbls>
          <c:showLegendKey val="0"/>
          <c:showVal val="0"/>
          <c:showCatName val="0"/>
          <c:showSerName val="0"/>
          <c:showPercent val="0"/>
          <c:showBubbleSize val="0"/>
        </c:dLbls>
        <c:gapWidth val="150"/>
        <c:axId val="49528832"/>
        <c:axId val="495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A759-4537-B5A4-E0FD63C6A74D}"/>
            </c:ext>
          </c:extLst>
        </c:ser>
        <c:dLbls>
          <c:showLegendKey val="0"/>
          <c:showVal val="0"/>
          <c:showCatName val="0"/>
          <c:showSerName val="0"/>
          <c:showPercent val="0"/>
          <c:showBubbleSize val="0"/>
        </c:dLbls>
        <c:marker val="1"/>
        <c:smooth val="0"/>
        <c:axId val="49528832"/>
        <c:axId val="49530752"/>
      </c:lineChart>
      <c:dateAx>
        <c:axId val="49528832"/>
        <c:scaling>
          <c:orientation val="minMax"/>
        </c:scaling>
        <c:delete val="1"/>
        <c:axPos val="b"/>
        <c:numFmt formatCode="ge" sourceLinked="1"/>
        <c:majorTickMark val="none"/>
        <c:minorTickMark val="none"/>
        <c:tickLblPos val="none"/>
        <c:crossAx val="49530752"/>
        <c:crosses val="autoZero"/>
        <c:auto val="1"/>
        <c:lblOffset val="100"/>
        <c:baseTimeUnit val="years"/>
      </c:dateAx>
      <c:valAx>
        <c:axId val="4953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52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191.4</c:v>
                </c:pt>
                <c:pt idx="1">
                  <c:v>177.8</c:v>
                </c:pt>
                <c:pt idx="2">
                  <c:v>172</c:v>
                </c:pt>
                <c:pt idx="3">
                  <c:v>178</c:v>
                </c:pt>
                <c:pt idx="4">
                  <c:v>184.1</c:v>
                </c:pt>
              </c:numCache>
            </c:numRef>
          </c:val>
          <c:extLst xmlns:c16r2="http://schemas.microsoft.com/office/drawing/2015/06/chart">
            <c:ext xmlns:c16="http://schemas.microsoft.com/office/drawing/2014/chart" uri="{C3380CC4-5D6E-409C-BE32-E72D297353CC}">
              <c16:uniqueId val="{00000000-0AA6-4388-A222-769B4450A901}"/>
            </c:ext>
          </c:extLst>
        </c:ser>
        <c:dLbls>
          <c:showLegendKey val="0"/>
          <c:showVal val="0"/>
          <c:showCatName val="0"/>
          <c:showSerName val="0"/>
          <c:showPercent val="0"/>
          <c:showBubbleSize val="0"/>
        </c:dLbls>
        <c:gapWidth val="150"/>
        <c:axId val="49552768"/>
        <c:axId val="495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0AA6-4388-A222-769B4450A901}"/>
            </c:ext>
          </c:extLst>
        </c:ser>
        <c:dLbls>
          <c:showLegendKey val="0"/>
          <c:showVal val="0"/>
          <c:showCatName val="0"/>
          <c:showSerName val="0"/>
          <c:showPercent val="0"/>
          <c:showBubbleSize val="0"/>
        </c:dLbls>
        <c:marker val="1"/>
        <c:smooth val="0"/>
        <c:axId val="49552768"/>
        <c:axId val="49595904"/>
      </c:lineChart>
      <c:dateAx>
        <c:axId val="49552768"/>
        <c:scaling>
          <c:orientation val="minMax"/>
        </c:scaling>
        <c:delete val="1"/>
        <c:axPos val="b"/>
        <c:numFmt formatCode="ge" sourceLinked="1"/>
        <c:majorTickMark val="none"/>
        <c:minorTickMark val="none"/>
        <c:tickLblPos val="none"/>
        <c:crossAx val="49595904"/>
        <c:crosses val="autoZero"/>
        <c:auto val="1"/>
        <c:lblOffset val="100"/>
        <c:baseTimeUnit val="years"/>
      </c:dateAx>
      <c:valAx>
        <c:axId val="4959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51.6</c:v>
                </c:pt>
                <c:pt idx="1">
                  <c:v>33.5</c:v>
                </c:pt>
                <c:pt idx="2">
                  <c:v>31.6</c:v>
                </c:pt>
                <c:pt idx="3">
                  <c:v>31.6</c:v>
                </c:pt>
                <c:pt idx="4">
                  <c:v>67.400000000000006</c:v>
                </c:pt>
              </c:numCache>
            </c:numRef>
          </c:val>
          <c:extLst xmlns:c16r2="http://schemas.microsoft.com/office/drawing/2015/06/chart">
            <c:ext xmlns:c16="http://schemas.microsoft.com/office/drawing/2014/chart" uri="{C3380CC4-5D6E-409C-BE32-E72D297353CC}">
              <c16:uniqueId val="{00000000-4B49-4EFB-90E3-9F894397F0A8}"/>
            </c:ext>
          </c:extLst>
        </c:ser>
        <c:dLbls>
          <c:showLegendKey val="0"/>
          <c:showVal val="0"/>
          <c:showCatName val="0"/>
          <c:showSerName val="0"/>
          <c:showPercent val="0"/>
          <c:showBubbleSize val="0"/>
        </c:dLbls>
        <c:gapWidth val="150"/>
        <c:axId val="49622016"/>
        <c:axId val="496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4B49-4EFB-90E3-9F894397F0A8}"/>
            </c:ext>
          </c:extLst>
        </c:ser>
        <c:dLbls>
          <c:showLegendKey val="0"/>
          <c:showVal val="0"/>
          <c:showCatName val="0"/>
          <c:showSerName val="0"/>
          <c:showPercent val="0"/>
          <c:showBubbleSize val="0"/>
        </c:dLbls>
        <c:marker val="1"/>
        <c:smooth val="0"/>
        <c:axId val="49622016"/>
        <c:axId val="49632384"/>
      </c:lineChart>
      <c:dateAx>
        <c:axId val="49622016"/>
        <c:scaling>
          <c:orientation val="minMax"/>
        </c:scaling>
        <c:delete val="1"/>
        <c:axPos val="b"/>
        <c:numFmt formatCode="ge" sourceLinked="1"/>
        <c:majorTickMark val="none"/>
        <c:minorTickMark val="none"/>
        <c:tickLblPos val="none"/>
        <c:crossAx val="49632384"/>
        <c:crosses val="autoZero"/>
        <c:auto val="1"/>
        <c:lblOffset val="100"/>
        <c:baseTimeUnit val="years"/>
      </c:dateAx>
      <c:valAx>
        <c:axId val="4963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62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1725</c:v>
                </c:pt>
                <c:pt idx="1">
                  <c:v>1051</c:v>
                </c:pt>
                <c:pt idx="2">
                  <c:v>968</c:v>
                </c:pt>
                <c:pt idx="3">
                  <c:v>3621</c:v>
                </c:pt>
                <c:pt idx="4">
                  <c:v>2532</c:v>
                </c:pt>
              </c:numCache>
            </c:numRef>
          </c:val>
          <c:extLst xmlns:c16r2="http://schemas.microsoft.com/office/drawing/2015/06/chart">
            <c:ext xmlns:c16="http://schemas.microsoft.com/office/drawing/2014/chart" uri="{C3380CC4-5D6E-409C-BE32-E72D297353CC}">
              <c16:uniqueId val="{00000000-6831-48B8-9CEC-2189C290D14E}"/>
            </c:ext>
          </c:extLst>
        </c:ser>
        <c:dLbls>
          <c:showLegendKey val="0"/>
          <c:showVal val="0"/>
          <c:showCatName val="0"/>
          <c:showSerName val="0"/>
          <c:showPercent val="0"/>
          <c:showBubbleSize val="0"/>
        </c:dLbls>
        <c:gapWidth val="150"/>
        <c:axId val="49674880"/>
        <c:axId val="497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6831-48B8-9CEC-2189C290D14E}"/>
            </c:ext>
          </c:extLst>
        </c:ser>
        <c:dLbls>
          <c:showLegendKey val="0"/>
          <c:showVal val="0"/>
          <c:showCatName val="0"/>
          <c:showSerName val="0"/>
          <c:showPercent val="0"/>
          <c:showBubbleSize val="0"/>
        </c:dLbls>
        <c:marker val="1"/>
        <c:smooth val="0"/>
        <c:axId val="49674880"/>
        <c:axId val="49746688"/>
      </c:lineChart>
      <c:dateAx>
        <c:axId val="49674880"/>
        <c:scaling>
          <c:orientation val="minMax"/>
        </c:scaling>
        <c:delete val="1"/>
        <c:axPos val="b"/>
        <c:numFmt formatCode="ge" sourceLinked="1"/>
        <c:majorTickMark val="none"/>
        <c:minorTickMark val="none"/>
        <c:tickLblPos val="none"/>
        <c:crossAx val="49746688"/>
        <c:crosses val="autoZero"/>
        <c:auto val="1"/>
        <c:lblOffset val="100"/>
        <c:baseTimeUnit val="years"/>
      </c:dateAx>
      <c:valAx>
        <c:axId val="4974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67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長野県伊那市　伊那市山寺駐車場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206.5</v>
      </c>
      <c r="V31" s="118"/>
      <c r="W31" s="118"/>
      <c r="X31" s="118"/>
      <c r="Y31" s="118"/>
      <c r="Z31" s="118"/>
      <c r="AA31" s="118"/>
      <c r="AB31" s="118"/>
      <c r="AC31" s="118"/>
      <c r="AD31" s="118"/>
      <c r="AE31" s="118"/>
      <c r="AF31" s="118"/>
      <c r="AG31" s="118"/>
      <c r="AH31" s="118"/>
      <c r="AI31" s="118"/>
      <c r="AJ31" s="118"/>
      <c r="AK31" s="118"/>
      <c r="AL31" s="118"/>
      <c r="AM31" s="118"/>
      <c r="AN31" s="118">
        <f>データ!Z7</f>
        <v>150.30000000000001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146.1</v>
      </c>
      <c r="BH31" s="118"/>
      <c r="BI31" s="118"/>
      <c r="BJ31" s="118"/>
      <c r="BK31" s="118"/>
      <c r="BL31" s="118"/>
      <c r="BM31" s="118"/>
      <c r="BN31" s="118"/>
      <c r="BO31" s="118"/>
      <c r="BP31" s="118"/>
      <c r="BQ31" s="118"/>
      <c r="BR31" s="118"/>
      <c r="BS31" s="118"/>
      <c r="BT31" s="118"/>
      <c r="BU31" s="118"/>
      <c r="BV31" s="118"/>
      <c r="BW31" s="118"/>
      <c r="BX31" s="118"/>
      <c r="BY31" s="118"/>
      <c r="BZ31" s="118">
        <f>データ!AB7</f>
        <v>4288.2</v>
      </c>
      <c r="CA31" s="118"/>
      <c r="CB31" s="118"/>
      <c r="CC31" s="118"/>
      <c r="CD31" s="118"/>
      <c r="CE31" s="118"/>
      <c r="CF31" s="118"/>
      <c r="CG31" s="118"/>
      <c r="CH31" s="118"/>
      <c r="CI31" s="118"/>
      <c r="CJ31" s="118"/>
      <c r="CK31" s="118"/>
      <c r="CL31" s="118"/>
      <c r="CM31" s="118"/>
      <c r="CN31" s="118"/>
      <c r="CO31" s="118"/>
      <c r="CP31" s="118"/>
      <c r="CQ31" s="118"/>
      <c r="CR31" s="118"/>
      <c r="CS31" s="118">
        <f>データ!AC7</f>
        <v>307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191.4</v>
      </c>
      <c r="JD31" s="120"/>
      <c r="JE31" s="120"/>
      <c r="JF31" s="120"/>
      <c r="JG31" s="120"/>
      <c r="JH31" s="120"/>
      <c r="JI31" s="120"/>
      <c r="JJ31" s="120"/>
      <c r="JK31" s="120"/>
      <c r="JL31" s="120"/>
      <c r="JM31" s="120"/>
      <c r="JN31" s="120"/>
      <c r="JO31" s="120"/>
      <c r="JP31" s="120"/>
      <c r="JQ31" s="120"/>
      <c r="JR31" s="120"/>
      <c r="JS31" s="120"/>
      <c r="JT31" s="120"/>
      <c r="JU31" s="121"/>
      <c r="JV31" s="119">
        <f>データ!DL7</f>
        <v>177.8</v>
      </c>
      <c r="JW31" s="120"/>
      <c r="JX31" s="120"/>
      <c r="JY31" s="120"/>
      <c r="JZ31" s="120"/>
      <c r="KA31" s="120"/>
      <c r="KB31" s="120"/>
      <c r="KC31" s="120"/>
      <c r="KD31" s="120"/>
      <c r="KE31" s="120"/>
      <c r="KF31" s="120"/>
      <c r="KG31" s="120"/>
      <c r="KH31" s="120"/>
      <c r="KI31" s="120"/>
      <c r="KJ31" s="120"/>
      <c r="KK31" s="120"/>
      <c r="KL31" s="120"/>
      <c r="KM31" s="120"/>
      <c r="KN31" s="121"/>
      <c r="KO31" s="119">
        <f>データ!DM7</f>
        <v>172</v>
      </c>
      <c r="KP31" s="120"/>
      <c r="KQ31" s="120"/>
      <c r="KR31" s="120"/>
      <c r="KS31" s="120"/>
      <c r="KT31" s="120"/>
      <c r="KU31" s="120"/>
      <c r="KV31" s="120"/>
      <c r="KW31" s="120"/>
      <c r="KX31" s="120"/>
      <c r="KY31" s="120"/>
      <c r="KZ31" s="120"/>
      <c r="LA31" s="120"/>
      <c r="LB31" s="120"/>
      <c r="LC31" s="120"/>
      <c r="LD31" s="120"/>
      <c r="LE31" s="120"/>
      <c r="LF31" s="120"/>
      <c r="LG31" s="121"/>
      <c r="LH31" s="119">
        <f>データ!DN7</f>
        <v>178</v>
      </c>
      <c r="LI31" s="120"/>
      <c r="LJ31" s="120"/>
      <c r="LK31" s="120"/>
      <c r="LL31" s="120"/>
      <c r="LM31" s="120"/>
      <c r="LN31" s="120"/>
      <c r="LO31" s="120"/>
      <c r="LP31" s="120"/>
      <c r="LQ31" s="120"/>
      <c r="LR31" s="120"/>
      <c r="LS31" s="120"/>
      <c r="LT31" s="120"/>
      <c r="LU31" s="120"/>
      <c r="LV31" s="120"/>
      <c r="LW31" s="120"/>
      <c r="LX31" s="120"/>
      <c r="LY31" s="120"/>
      <c r="LZ31" s="121"/>
      <c r="MA31" s="119">
        <f>データ!DO7</f>
        <v>184.1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51.6</v>
      </c>
      <c r="EM52" s="118"/>
      <c r="EN52" s="118"/>
      <c r="EO52" s="118"/>
      <c r="EP52" s="118"/>
      <c r="EQ52" s="118"/>
      <c r="ER52" s="118"/>
      <c r="ES52" s="118"/>
      <c r="ET52" s="118"/>
      <c r="EU52" s="118"/>
      <c r="EV52" s="118"/>
      <c r="EW52" s="118"/>
      <c r="EX52" s="118"/>
      <c r="EY52" s="118"/>
      <c r="EZ52" s="118"/>
      <c r="FA52" s="118"/>
      <c r="FB52" s="118"/>
      <c r="FC52" s="118"/>
      <c r="FD52" s="118"/>
      <c r="FE52" s="118">
        <f>データ!BG7</f>
        <v>33.5</v>
      </c>
      <c r="FF52" s="118"/>
      <c r="FG52" s="118"/>
      <c r="FH52" s="118"/>
      <c r="FI52" s="118"/>
      <c r="FJ52" s="118"/>
      <c r="FK52" s="118"/>
      <c r="FL52" s="118"/>
      <c r="FM52" s="118"/>
      <c r="FN52" s="118"/>
      <c r="FO52" s="118"/>
      <c r="FP52" s="118"/>
      <c r="FQ52" s="118"/>
      <c r="FR52" s="118"/>
      <c r="FS52" s="118"/>
      <c r="FT52" s="118"/>
      <c r="FU52" s="118"/>
      <c r="FV52" s="118"/>
      <c r="FW52" s="118"/>
      <c r="FX52" s="118">
        <f>データ!BH7</f>
        <v>31.6</v>
      </c>
      <c r="FY52" s="118"/>
      <c r="FZ52" s="118"/>
      <c r="GA52" s="118"/>
      <c r="GB52" s="118"/>
      <c r="GC52" s="118"/>
      <c r="GD52" s="118"/>
      <c r="GE52" s="118"/>
      <c r="GF52" s="118"/>
      <c r="GG52" s="118"/>
      <c r="GH52" s="118"/>
      <c r="GI52" s="118"/>
      <c r="GJ52" s="118"/>
      <c r="GK52" s="118"/>
      <c r="GL52" s="118"/>
      <c r="GM52" s="118"/>
      <c r="GN52" s="118"/>
      <c r="GO52" s="118"/>
      <c r="GP52" s="118"/>
      <c r="GQ52" s="118">
        <f>データ!BI7</f>
        <v>31.6</v>
      </c>
      <c r="GR52" s="118"/>
      <c r="GS52" s="118"/>
      <c r="GT52" s="118"/>
      <c r="GU52" s="118"/>
      <c r="GV52" s="118"/>
      <c r="GW52" s="118"/>
      <c r="GX52" s="118"/>
      <c r="GY52" s="118"/>
      <c r="GZ52" s="118"/>
      <c r="HA52" s="118"/>
      <c r="HB52" s="118"/>
      <c r="HC52" s="118"/>
      <c r="HD52" s="118"/>
      <c r="HE52" s="118"/>
      <c r="HF52" s="118"/>
      <c r="HG52" s="118"/>
      <c r="HH52" s="118"/>
      <c r="HI52" s="118"/>
      <c r="HJ52" s="118">
        <f>データ!BJ7</f>
        <v>67.400000000000006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1725</v>
      </c>
      <c r="JD52" s="125"/>
      <c r="JE52" s="125"/>
      <c r="JF52" s="125"/>
      <c r="JG52" s="125"/>
      <c r="JH52" s="125"/>
      <c r="JI52" s="125"/>
      <c r="JJ52" s="125"/>
      <c r="JK52" s="125"/>
      <c r="JL52" s="125"/>
      <c r="JM52" s="125"/>
      <c r="JN52" s="125"/>
      <c r="JO52" s="125"/>
      <c r="JP52" s="125"/>
      <c r="JQ52" s="125"/>
      <c r="JR52" s="125"/>
      <c r="JS52" s="125"/>
      <c r="JT52" s="125"/>
      <c r="JU52" s="125"/>
      <c r="JV52" s="125">
        <f>データ!BR7</f>
        <v>1051</v>
      </c>
      <c r="JW52" s="125"/>
      <c r="JX52" s="125"/>
      <c r="JY52" s="125"/>
      <c r="JZ52" s="125"/>
      <c r="KA52" s="125"/>
      <c r="KB52" s="125"/>
      <c r="KC52" s="125"/>
      <c r="KD52" s="125"/>
      <c r="KE52" s="125"/>
      <c r="KF52" s="125"/>
      <c r="KG52" s="125"/>
      <c r="KH52" s="125"/>
      <c r="KI52" s="125"/>
      <c r="KJ52" s="125"/>
      <c r="KK52" s="125"/>
      <c r="KL52" s="125"/>
      <c r="KM52" s="125"/>
      <c r="KN52" s="125"/>
      <c r="KO52" s="125">
        <f>データ!BS7</f>
        <v>968</v>
      </c>
      <c r="KP52" s="125"/>
      <c r="KQ52" s="125"/>
      <c r="KR52" s="125"/>
      <c r="KS52" s="125"/>
      <c r="KT52" s="125"/>
      <c r="KU52" s="125"/>
      <c r="KV52" s="125"/>
      <c r="KW52" s="125"/>
      <c r="KX52" s="125"/>
      <c r="KY52" s="125"/>
      <c r="KZ52" s="125"/>
      <c r="LA52" s="125"/>
      <c r="LB52" s="125"/>
      <c r="LC52" s="125"/>
      <c r="LD52" s="125"/>
      <c r="LE52" s="125"/>
      <c r="LF52" s="125"/>
      <c r="LG52" s="125"/>
      <c r="LH52" s="125">
        <f>データ!BT7</f>
        <v>3621</v>
      </c>
      <c r="LI52" s="125"/>
      <c r="LJ52" s="125"/>
      <c r="LK52" s="125"/>
      <c r="LL52" s="125"/>
      <c r="LM52" s="125"/>
      <c r="LN52" s="125"/>
      <c r="LO52" s="125"/>
      <c r="LP52" s="125"/>
      <c r="LQ52" s="125"/>
      <c r="LR52" s="125"/>
      <c r="LS52" s="125"/>
      <c r="LT52" s="125"/>
      <c r="LU52" s="125"/>
      <c r="LV52" s="125"/>
      <c r="LW52" s="125"/>
      <c r="LX52" s="125"/>
      <c r="LY52" s="125"/>
      <c r="LZ52" s="125"/>
      <c r="MA52" s="125">
        <f>データ!BU7</f>
        <v>2532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66535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2/p7MVgQoWhTKyRt3MLNGWftR0dcwQpcAtMM6NfgZVKoki+gxP3jrHbHzO1RDzIbDXHMvxQI3nsvWPRQ2QiCMA==" saltValue="cvQLCYgpd7ZEGHoG0eI3V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92</v>
      </c>
      <c r="AO5" s="59" t="s">
        <v>93</v>
      </c>
      <c r="AP5" s="59" t="s">
        <v>94</v>
      </c>
      <c r="AQ5" s="59" t="s">
        <v>95</v>
      </c>
      <c r="AR5" s="59" t="s">
        <v>96</v>
      </c>
      <c r="AS5" s="59" t="s">
        <v>97</v>
      </c>
      <c r="AT5" s="59" t="s">
        <v>98</v>
      </c>
      <c r="AU5" s="59" t="s">
        <v>99</v>
      </c>
      <c r="AV5" s="59" t="s">
        <v>100</v>
      </c>
      <c r="AW5" s="59" t="s">
        <v>90</v>
      </c>
      <c r="AX5" s="59" t="s">
        <v>101</v>
      </c>
      <c r="AY5" s="59" t="s">
        <v>102</v>
      </c>
      <c r="AZ5" s="59" t="s">
        <v>93</v>
      </c>
      <c r="BA5" s="59" t="s">
        <v>94</v>
      </c>
      <c r="BB5" s="59" t="s">
        <v>95</v>
      </c>
      <c r="BC5" s="59" t="s">
        <v>96</v>
      </c>
      <c r="BD5" s="59" t="s">
        <v>97</v>
      </c>
      <c r="BE5" s="59" t="s">
        <v>98</v>
      </c>
      <c r="BF5" s="59" t="s">
        <v>103</v>
      </c>
      <c r="BG5" s="59" t="s">
        <v>100</v>
      </c>
      <c r="BH5" s="59" t="s">
        <v>104</v>
      </c>
      <c r="BI5" s="59" t="s">
        <v>101</v>
      </c>
      <c r="BJ5" s="59" t="s">
        <v>105</v>
      </c>
      <c r="BK5" s="59" t="s">
        <v>93</v>
      </c>
      <c r="BL5" s="59" t="s">
        <v>94</v>
      </c>
      <c r="BM5" s="59" t="s">
        <v>95</v>
      </c>
      <c r="BN5" s="59" t="s">
        <v>96</v>
      </c>
      <c r="BO5" s="59" t="s">
        <v>97</v>
      </c>
      <c r="BP5" s="59" t="s">
        <v>98</v>
      </c>
      <c r="BQ5" s="59" t="s">
        <v>103</v>
      </c>
      <c r="BR5" s="59" t="s">
        <v>100</v>
      </c>
      <c r="BS5" s="59" t="s">
        <v>90</v>
      </c>
      <c r="BT5" s="59" t="s">
        <v>101</v>
      </c>
      <c r="BU5" s="59" t="s">
        <v>105</v>
      </c>
      <c r="BV5" s="59" t="s">
        <v>93</v>
      </c>
      <c r="BW5" s="59" t="s">
        <v>94</v>
      </c>
      <c r="BX5" s="59" t="s">
        <v>95</v>
      </c>
      <c r="BY5" s="59" t="s">
        <v>96</v>
      </c>
      <c r="BZ5" s="59" t="s">
        <v>97</v>
      </c>
      <c r="CA5" s="59" t="s">
        <v>98</v>
      </c>
      <c r="CB5" s="59" t="s">
        <v>88</v>
      </c>
      <c r="CC5" s="59" t="s">
        <v>106</v>
      </c>
      <c r="CD5" s="59" t="s">
        <v>90</v>
      </c>
      <c r="CE5" s="59" t="s">
        <v>91</v>
      </c>
      <c r="CF5" s="59" t="s">
        <v>105</v>
      </c>
      <c r="CG5" s="59" t="s">
        <v>93</v>
      </c>
      <c r="CH5" s="59" t="s">
        <v>94</v>
      </c>
      <c r="CI5" s="59" t="s">
        <v>95</v>
      </c>
      <c r="CJ5" s="59" t="s">
        <v>96</v>
      </c>
      <c r="CK5" s="59" t="s">
        <v>97</v>
      </c>
      <c r="CL5" s="59" t="s">
        <v>98</v>
      </c>
      <c r="CM5" s="150"/>
      <c r="CN5" s="150"/>
      <c r="CO5" s="59" t="s">
        <v>99</v>
      </c>
      <c r="CP5" s="59" t="s">
        <v>100</v>
      </c>
      <c r="CQ5" s="59" t="s">
        <v>104</v>
      </c>
      <c r="CR5" s="59" t="s">
        <v>91</v>
      </c>
      <c r="CS5" s="59" t="s">
        <v>105</v>
      </c>
      <c r="CT5" s="59" t="s">
        <v>93</v>
      </c>
      <c r="CU5" s="59" t="s">
        <v>94</v>
      </c>
      <c r="CV5" s="59" t="s">
        <v>95</v>
      </c>
      <c r="CW5" s="59" t="s">
        <v>96</v>
      </c>
      <c r="CX5" s="59" t="s">
        <v>97</v>
      </c>
      <c r="CY5" s="59" t="s">
        <v>98</v>
      </c>
      <c r="CZ5" s="59" t="s">
        <v>88</v>
      </c>
      <c r="DA5" s="59" t="s">
        <v>107</v>
      </c>
      <c r="DB5" s="59" t="s">
        <v>104</v>
      </c>
      <c r="DC5" s="59" t="s">
        <v>101</v>
      </c>
      <c r="DD5" s="59" t="s">
        <v>105</v>
      </c>
      <c r="DE5" s="59" t="s">
        <v>93</v>
      </c>
      <c r="DF5" s="59" t="s">
        <v>94</v>
      </c>
      <c r="DG5" s="59" t="s">
        <v>95</v>
      </c>
      <c r="DH5" s="59" t="s">
        <v>96</v>
      </c>
      <c r="DI5" s="59" t="s">
        <v>97</v>
      </c>
      <c r="DJ5" s="59" t="s">
        <v>35</v>
      </c>
      <c r="DK5" s="59" t="s">
        <v>99</v>
      </c>
      <c r="DL5" s="59" t="s">
        <v>100</v>
      </c>
      <c r="DM5" s="59" t="s">
        <v>104</v>
      </c>
      <c r="DN5" s="59" t="s">
        <v>108</v>
      </c>
      <c r="DO5" s="59" t="s">
        <v>102</v>
      </c>
      <c r="DP5" s="59" t="s">
        <v>93</v>
      </c>
      <c r="DQ5" s="59" t="s">
        <v>94</v>
      </c>
      <c r="DR5" s="59" t="s">
        <v>95</v>
      </c>
      <c r="DS5" s="59" t="s">
        <v>96</v>
      </c>
      <c r="DT5" s="59" t="s">
        <v>97</v>
      </c>
      <c r="DU5" s="59" t="s">
        <v>98</v>
      </c>
    </row>
    <row r="6" spans="1:125" s="66" customFormat="1" x14ac:dyDescent="0.15">
      <c r="A6" s="49" t="s">
        <v>109</v>
      </c>
      <c r="B6" s="60">
        <f>B8</f>
        <v>2018</v>
      </c>
      <c r="C6" s="60">
        <f t="shared" ref="C6:X6" si="1">C8</f>
        <v>202096</v>
      </c>
      <c r="D6" s="60">
        <f t="shared" si="1"/>
        <v>47</v>
      </c>
      <c r="E6" s="60">
        <f t="shared" si="1"/>
        <v>14</v>
      </c>
      <c r="F6" s="60">
        <f t="shared" si="1"/>
        <v>0</v>
      </c>
      <c r="G6" s="60">
        <f t="shared" si="1"/>
        <v>4</v>
      </c>
      <c r="H6" s="60" t="str">
        <f>SUBSTITUTE(H8,"　","")</f>
        <v>長野県伊那市</v>
      </c>
      <c r="I6" s="60" t="str">
        <f t="shared" si="1"/>
        <v>伊那市山寺駐車場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28</v>
      </c>
      <c r="S6" s="62" t="str">
        <f t="shared" si="1"/>
        <v>商業施設</v>
      </c>
      <c r="T6" s="62" t="str">
        <f t="shared" si="1"/>
        <v>無</v>
      </c>
      <c r="U6" s="63">
        <f t="shared" si="1"/>
        <v>2543</v>
      </c>
      <c r="V6" s="63">
        <f t="shared" si="1"/>
        <v>82</v>
      </c>
      <c r="W6" s="63">
        <f t="shared" si="1"/>
        <v>100</v>
      </c>
      <c r="X6" s="62" t="str">
        <f t="shared" si="1"/>
        <v>利用料金制</v>
      </c>
      <c r="Y6" s="64">
        <f>IF(Y8="-",NA(),Y8)</f>
        <v>206.5</v>
      </c>
      <c r="Z6" s="64">
        <f t="shared" ref="Z6:AH6" si="2">IF(Z8="-",NA(),Z8)</f>
        <v>150.30000000000001</v>
      </c>
      <c r="AA6" s="64">
        <f t="shared" si="2"/>
        <v>146.1</v>
      </c>
      <c r="AB6" s="64">
        <f t="shared" si="2"/>
        <v>4288.2</v>
      </c>
      <c r="AC6" s="64">
        <f t="shared" si="2"/>
        <v>307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51.6</v>
      </c>
      <c r="BG6" s="64">
        <f t="shared" ref="BG6:BO6" si="5">IF(BG8="-",NA(),BG8)</f>
        <v>33.5</v>
      </c>
      <c r="BH6" s="64">
        <f t="shared" si="5"/>
        <v>31.6</v>
      </c>
      <c r="BI6" s="64">
        <f t="shared" si="5"/>
        <v>31.6</v>
      </c>
      <c r="BJ6" s="64">
        <f t="shared" si="5"/>
        <v>67.400000000000006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1725</v>
      </c>
      <c r="BR6" s="65">
        <f t="shared" ref="BR6:BZ6" si="6">IF(BR8="-",NA(),BR8)</f>
        <v>1051</v>
      </c>
      <c r="BS6" s="65">
        <f t="shared" si="6"/>
        <v>968</v>
      </c>
      <c r="BT6" s="65">
        <f t="shared" si="6"/>
        <v>3621</v>
      </c>
      <c r="BU6" s="65">
        <f t="shared" si="6"/>
        <v>2532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66535</v>
      </c>
      <c r="CN6" s="63">
        <f t="shared" si="7"/>
        <v>4500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191.4</v>
      </c>
      <c r="DL6" s="64">
        <f t="shared" ref="DL6:DT6" si="9">IF(DL8="-",NA(),DL8)</f>
        <v>177.8</v>
      </c>
      <c r="DM6" s="64">
        <f t="shared" si="9"/>
        <v>172</v>
      </c>
      <c r="DN6" s="64">
        <f t="shared" si="9"/>
        <v>178</v>
      </c>
      <c r="DO6" s="64">
        <f t="shared" si="9"/>
        <v>184.1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202096</v>
      </c>
      <c r="D7" s="60">
        <f t="shared" si="10"/>
        <v>47</v>
      </c>
      <c r="E7" s="60">
        <f t="shared" si="10"/>
        <v>14</v>
      </c>
      <c r="F7" s="60">
        <f t="shared" si="10"/>
        <v>0</v>
      </c>
      <c r="G7" s="60">
        <f t="shared" si="10"/>
        <v>4</v>
      </c>
      <c r="H7" s="60" t="str">
        <f t="shared" si="10"/>
        <v>長野県　伊那市</v>
      </c>
      <c r="I7" s="60" t="str">
        <f t="shared" si="10"/>
        <v>伊那市山寺駐車場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28</v>
      </c>
      <c r="S7" s="62" t="str">
        <f t="shared" si="10"/>
        <v>商業施設</v>
      </c>
      <c r="T7" s="62" t="str">
        <f t="shared" si="10"/>
        <v>無</v>
      </c>
      <c r="U7" s="63">
        <f t="shared" si="10"/>
        <v>2543</v>
      </c>
      <c r="V7" s="63">
        <f t="shared" si="10"/>
        <v>82</v>
      </c>
      <c r="W7" s="63">
        <f t="shared" si="10"/>
        <v>100</v>
      </c>
      <c r="X7" s="62" t="str">
        <f t="shared" si="10"/>
        <v>利用料金制</v>
      </c>
      <c r="Y7" s="64">
        <f>Y8</f>
        <v>206.5</v>
      </c>
      <c r="Z7" s="64">
        <f t="shared" ref="Z7:AH7" si="11">Z8</f>
        <v>150.30000000000001</v>
      </c>
      <c r="AA7" s="64">
        <f t="shared" si="11"/>
        <v>146.1</v>
      </c>
      <c r="AB7" s="64">
        <f t="shared" si="11"/>
        <v>4288.2</v>
      </c>
      <c r="AC7" s="64">
        <f t="shared" si="11"/>
        <v>307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51.6</v>
      </c>
      <c r="BG7" s="64">
        <f t="shared" ref="BG7:BO7" si="14">BG8</f>
        <v>33.5</v>
      </c>
      <c r="BH7" s="64">
        <f t="shared" si="14"/>
        <v>31.6</v>
      </c>
      <c r="BI7" s="64">
        <f t="shared" si="14"/>
        <v>31.6</v>
      </c>
      <c r="BJ7" s="64">
        <f t="shared" si="14"/>
        <v>67.400000000000006</v>
      </c>
      <c r="BK7" s="64">
        <f t="shared" si="14"/>
        <v>40.700000000000003</v>
      </c>
      <c r="BL7" s="64">
        <f t="shared" si="14"/>
        <v>38.200000000000003</v>
      </c>
      <c r="BM7" s="64">
        <f t="shared" si="14"/>
        <v>34.6</v>
      </c>
      <c r="BN7" s="64">
        <f t="shared" si="14"/>
        <v>37.6</v>
      </c>
      <c r="BO7" s="64">
        <f t="shared" si="14"/>
        <v>33.200000000000003</v>
      </c>
      <c r="BP7" s="61"/>
      <c r="BQ7" s="65">
        <f>BQ8</f>
        <v>1725</v>
      </c>
      <c r="BR7" s="65">
        <f t="shared" ref="BR7:BZ7" si="15">BR8</f>
        <v>1051</v>
      </c>
      <c r="BS7" s="65">
        <f t="shared" si="15"/>
        <v>968</v>
      </c>
      <c r="BT7" s="65">
        <f t="shared" si="15"/>
        <v>3621</v>
      </c>
      <c r="BU7" s="65">
        <f t="shared" si="15"/>
        <v>2532</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110</v>
      </c>
      <c r="CL7" s="61"/>
      <c r="CM7" s="63">
        <f>CM8</f>
        <v>66535</v>
      </c>
      <c r="CN7" s="63">
        <f>CN8</f>
        <v>4500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191.4</v>
      </c>
      <c r="DL7" s="64">
        <f t="shared" ref="DL7:DT7" si="17">DL8</f>
        <v>177.8</v>
      </c>
      <c r="DM7" s="64">
        <f t="shared" si="17"/>
        <v>172</v>
      </c>
      <c r="DN7" s="64">
        <f t="shared" si="17"/>
        <v>178</v>
      </c>
      <c r="DO7" s="64">
        <f t="shared" si="17"/>
        <v>184.1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202096</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28</v>
      </c>
      <c r="S8" s="69" t="s">
        <v>123</v>
      </c>
      <c r="T8" s="69" t="s">
        <v>124</v>
      </c>
      <c r="U8" s="70">
        <v>2543</v>
      </c>
      <c r="V8" s="70">
        <v>82</v>
      </c>
      <c r="W8" s="70">
        <v>100</v>
      </c>
      <c r="X8" s="69" t="s">
        <v>125</v>
      </c>
      <c r="Y8" s="71">
        <v>206.5</v>
      </c>
      <c r="Z8" s="71">
        <v>150.30000000000001</v>
      </c>
      <c r="AA8" s="71">
        <v>146.1</v>
      </c>
      <c r="AB8" s="71">
        <v>4288.2</v>
      </c>
      <c r="AC8" s="71">
        <v>307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51.6</v>
      </c>
      <c r="BG8" s="71">
        <v>33.5</v>
      </c>
      <c r="BH8" s="71">
        <v>31.6</v>
      </c>
      <c r="BI8" s="71">
        <v>31.6</v>
      </c>
      <c r="BJ8" s="71">
        <v>67.400000000000006</v>
      </c>
      <c r="BK8" s="71">
        <v>40.700000000000003</v>
      </c>
      <c r="BL8" s="71">
        <v>38.200000000000003</v>
      </c>
      <c r="BM8" s="71">
        <v>34.6</v>
      </c>
      <c r="BN8" s="71">
        <v>37.6</v>
      </c>
      <c r="BO8" s="71">
        <v>33.200000000000003</v>
      </c>
      <c r="BP8" s="68">
        <v>26.3</v>
      </c>
      <c r="BQ8" s="72">
        <v>1725</v>
      </c>
      <c r="BR8" s="72">
        <v>1051</v>
      </c>
      <c r="BS8" s="72">
        <v>968</v>
      </c>
      <c r="BT8" s="73">
        <v>3621</v>
      </c>
      <c r="BU8" s="73">
        <v>2532</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66535</v>
      </c>
      <c r="CN8" s="70">
        <v>4500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191.4</v>
      </c>
      <c r="DL8" s="71">
        <v>177.8</v>
      </c>
      <c r="DM8" s="71">
        <v>172</v>
      </c>
      <c r="DN8" s="71">
        <v>178</v>
      </c>
      <c r="DO8" s="71">
        <v>184.1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2020-01-24T07:45:47Z</cp:lastPrinted>
  <dcterms:created xsi:type="dcterms:W3CDTF">2019-12-05T07:22:50Z</dcterms:created>
  <dcterms:modified xsi:type="dcterms:W3CDTF">2020-02-27T06:13:58Z</dcterms:modified>
  <cp:category/>
</cp:coreProperties>
</file>