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2053 飯田市\"/>
    </mc:Choice>
  </mc:AlternateContent>
  <workbookProtection workbookAlgorithmName="SHA-512" workbookHashValue="NiZUdgLfAh8M47j8O1naU7mk+EsLu1a9HJXAHLbPXNFkoXX440rdYJJi3VMkHHXygUBUo90WoG2rpC8pcPKosw==" workbookSaltValue="1qeR2Qiq6oX4vu1R5+8dD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<sst xmlns="http://schemas.openxmlformats.org/spreadsheetml/2006/main" count="267" uniqueCount="110">
  <si>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</si>
  <si>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</si>
  <si>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</si>
  <si>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</si>
  <si>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</si>
  <si>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</si>
  <si>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</si>
  <si>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</si>
  <si>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</si>
  <si>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</si>
  <si>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</si>
  <si>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</si>
  <si>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</si>
  <si>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</si>
  <si>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</si>
  <si>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</si>
  <si>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</si>
  <si>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</si>
  <si>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</si>
  <si>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</si>
  <si>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</si>
  <si>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</si>
  <si>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</si>
  <si>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</si>
  <si>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</si>
  <si>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</si>
  <si>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</si>
  <si>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</si>
  <si>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</si>
  <si>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</si>
  <si>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</si>
  <si>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</si>
  <si>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</si>
  <si>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</si>
  <si>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</si>
  <si>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</si>
  <si>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</si>
  <si>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</si>
  <si>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</si>
  <si>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</si>
  <si>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</si>
  <si>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</si>
  <si>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</si>
  <si>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</si>
  <si>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</si>
  <si>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</si>
  <si>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</si>
  <si>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</si>
  <si>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</si>
  <si>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</si>
  <si>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</si>
  <si>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</si>
  <si>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</si>
  <si>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</si>
  <si>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</si>
  <si>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</si>
  <si>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</si>
  <si>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</si>
  <si>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</si>
  <si>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</si>
  <si>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</si>
  <si>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</si>
  <si>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</si>
  <si>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</si>
  <si>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</si>
  <si>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</si>
  <si>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</si>
  <si>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</si>
  <si>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</si>
  <si>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</si>
  <si>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</si>
  <si>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</si>
  <si>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</si>
  <si>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</si>
  <si>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</si>
  <si>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</si>
  <si>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</si>
  <si>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</si>
  <si>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</si>
  <si>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</si>
  <si>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</si>
  <si>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</si>
  <si>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</si>
  <si>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</si>
  <si>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</si>
  <si>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</si>
  <si>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</si>
  <si>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</si>
  <si>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</si>
  <si>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</si>
  <si>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</si>
  <si>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</si>
  <si>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</si>
  <si>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</si>
  <si>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</si>
  <si>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</si>
  <si>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</si>
  <si>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</si>
  <si>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</si>
  <si>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</si>
  <si>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</si>
  <si>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</si>
  <si>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</si>
  <si>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</si>
  <si>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</si>
  <si>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</si>
  <si>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</si>
  <si>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・老朽化した処理場等の機能強化を計画的に実施しています。</t>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</si>
  <si>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平成29年３月に飯田市下水道事業経営戦略を策定し下水道施設の維持を図ると共に安定した経営を確保することを進めております。
・令和２年度を目途に施設の維持管理計画であるストックマネジメント計画を策定中であり、平均を上回る老朽化に対して、計画的かつ効率的に施設の維持修繕・改築更新に取り組んでまいります。</t>
    <phoneticPr fontId="4"/>
  </si>
  <si>
    <r>
      <t xml:space="preserve">・平成28年度から企業会計方式に移行したため、H27以前の表示がありません。
・①経常収支比率、②累積欠損金比率、⑤経費回収率及び⑥汚水処理原価については類似団体平均より良い状態ですが、引き続き健全経営に努めます。
・③流動比率についてはH28に企業会計へ移行して間もないため、流動資産が少ない状態です。経費削減を進めるとともに、施設の老朽化への対策を計画的に進め、健全経営に努めます。
</t>
    </r>
    <r>
      <rPr>
        <sz val="11"/>
        <rFont val="ＭＳ ゴシック"/>
        <family val="3"/>
        <charset val="128"/>
      </rPr>
      <t>・④企業債残高対事業規模比率は類似団体平均を上回っていますが、計画的に企業債残高の削減を進めます。</t>
    </r>
    <r>
      <rPr>
        <sz val="11"/>
        <color theme="1"/>
        <rFont val="ＭＳ ゴシック"/>
        <family val="3"/>
        <charset val="128"/>
      </rPr>
      <t xml:space="preserve">
・⑦施設利用率については、施設の耐用年数や排水人口を推移をふまえた施設の維持管理を分析し、適切な施設規模を維持しつつ利用率向上を図ります。
・⑧水洗化率は類似団体平均を上回っていますが、引き続き普及促進を進めます。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</si>
</sst>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0.09</c:v>
                </c:pt>
                <c:pt idx="3">
                  <c:v>0.34</c:v>
                </c:pt>
                <c:pt idx="4" formatCode="#,##0.00;&quot;△&quot;#,##0.00">
                  <c:v>0</c:v>
                </c:pt>
              </c:numCache>
            </c:numRef>
          </c:val>
          <c:extLst>
            <c:ext xmlns:c16="http://schemas.microsoft.com/office/drawing/2014/chart" uri="{C3380CC4-5D6E-409C-BE32-E72D297353CC}">
              <c16:uniqueId val="{00000000-A2E4-4104-A37B-CB536D0564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2.0499999999999998</c:v>
                </c:pt>
                <c:pt idx="3">
                  <c:v>0.01</c:v>
                </c:pt>
                <c:pt idx="4">
                  <c:v>0.01</c:v>
                </c:pt>
              </c:numCache>
            </c:numRef>
          </c:val>
          <c:smooth val="0"/>
          <c:extLst>
            <c:ext xmlns:c16="http://schemas.microsoft.com/office/drawing/2014/chart" uri="{C3380CC4-5D6E-409C-BE32-E72D297353CC}">
              <c16:uniqueId val="{00000001-A2E4-4104-A37B-CB536D0564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51.39</c:v>
                </c:pt>
                <c:pt idx="3">
                  <c:v>50.78</c:v>
                </c:pt>
                <c:pt idx="4">
                  <c:v>50.78</c:v>
                </c:pt>
              </c:numCache>
            </c:numRef>
          </c:val>
          <c:extLst>
            <c:ext xmlns:c16="http://schemas.microsoft.com/office/drawing/2014/chart" uri="{C3380CC4-5D6E-409C-BE32-E72D297353CC}">
              <c16:uniqueId val="{00000000-51EA-4143-99D8-BA748A9CB7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60.65</c:v>
                </c:pt>
                <c:pt idx="3">
                  <c:v>51.75</c:v>
                </c:pt>
                <c:pt idx="4">
                  <c:v>50.68</c:v>
                </c:pt>
              </c:numCache>
            </c:numRef>
          </c:val>
          <c:smooth val="0"/>
          <c:extLst>
            <c:ext xmlns:c16="http://schemas.microsoft.com/office/drawing/2014/chart" uri="{C3380CC4-5D6E-409C-BE32-E72D297353CC}">
              <c16:uniqueId val="{00000001-51EA-4143-99D8-BA748A9CB7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93.05</c:v>
                </c:pt>
                <c:pt idx="3">
                  <c:v>93.09</c:v>
                </c:pt>
                <c:pt idx="4">
                  <c:v>93.49</c:v>
                </c:pt>
              </c:numCache>
            </c:numRef>
          </c:val>
          <c:extLst>
            <c:ext xmlns:c16="http://schemas.microsoft.com/office/drawing/2014/chart" uri="{C3380CC4-5D6E-409C-BE32-E72D297353CC}">
              <c16:uniqueId val="{00000000-7D87-441B-9294-3F238910D0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84.58</c:v>
                </c:pt>
                <c:pt idx="3">
                  <c:v>84.84</c:v>
                </c:pt>
                <c:pt idx="4">
                  <c:v>84.86</c:v>
                </c:pt>
              </c:numCache>
            </c:numRef>
          </c:val>
          <c:smooth val="0"/>
          <c:extLst>
            <c:ext xmlns:c16="http://schemas.microsoft.com/office/drawing/2014/chart" uri="{C3380CC4-5D6E-409C-BE32-E72D297353CC}">
              <c16:uniqueId val="{00000001-7D87-441B-9294-3F238910D0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123.34</c:v>
                </c:pt>
                <c:pt idx="3">
                  <c:v>121.06</c:v>
                </c:pt>
                <c:pt idx="4">
                  <c:v>119.3</c:v>
                </c:pt>
              </c:numCache>
            </c:numRef>
          </c:val>
          <c:extLst>
            <c:ext xmlns:c16="http://schemas.microsoft.com/office/drawing/2014/chart" uri="{C3380CC4-5D6E-409C-BE32-E72D297353CC}">
              <c16:uniqueId val="{00000000-8179-4335-BCCC-9E2FCF0C55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99.66</c:v>
                </c:pt>
                <c:pt idx="3">
                  <c:v>100.95</c:v>
                </c:pt>
                <c:pt idx="4">
                  <c:v>101.77</c:v>
                </c:pt>
              </c:numCache>
            </c:numRef>
          </c:val>
          <c:smooth val="0"/>
          <c:extLst>
            <c:ext xmlns:c16="http://schemas.microsoft.com/office/drawing/2014/chart" uri="{C3380CC4-5D6E-409C-BE32-E72D297353CC}">
              <c16:uniqueId val="{00000001-8179-4335-BCCC-9E2FCF0C55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3.57</c:v>
                </c:pt>
                <c:pt idx="3">
                  <c:v>7.11</c:v>
                </c:pt>
                <c:pt idx="4">
                  <c:v>10.34</c:v>
                </c:pt>
              </c:numCache>
            </c:numRef>
          </c:val>
          <c:extLst>
            <c:ext xmlns:c16="http://schemas.microsoft.com/office/drawing/2014/chart" uri="{C3380CC4-5D6E-409C-BE32-E72D297353CC}">
              <c16:uniqueId val="{00000000-848D-4F72-9669-E794689B93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22.9</c:v>
                </c:pt>
                <c:pt idx="3">
                  <c:v>24.87</c:v>
                </c:pt>
                <c:pt idx="4">
                  <c:v>24.13</c:v>
                </c:pt>
              </c:numCache>
            </c:numRef>
          </c:val>
          <c:smooth val="0"/>
          <c:extLst>
            <c:ext xmlns:c16="http://schemas.microsoft.com/office/drawing/2014/chart" uri="{C3380CC4-5D6E-409C-BE32-E72D297353CC}">
              <c16:uniqueId val="{00000001-848D-4F72-9669-E794689B93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05-407F-9594-BB474530BD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E05-407F-9594-BB474530BD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7A-4A01-87F1-0BB88F7F98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225.39</c:v>
                </c:pt>
                <c:pt idx="3">
                  <c:v>224.04</c:v>
                </c:pt>
                <c:pt idx="4">
                  <c:v>227.4</c:v>
                </c:pt>
              </c:numCache>
            </c:numRef>
          </c:val>
          <c:smooth val="0"/>
          <c:extLst>
            <c:ext xmlns:c16="http://schemas.microsoft.com/office/drawing/2014/chart" uri="{C3380CC4-5D6E-409C-BE32-E72D297353CC}">
              <c16:uniqueId val="{00000001-E07A-4A01-87F1-0BB88F7F98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10.87</c:v>
                </c:pt>
                <c:pt idx="3">
                  <c:v>11.68</c:v>
                </c:pt>
                <c:pt idx="4">
                  <c:v>24.43</c:v>
                </c:pt>
              </c:numCache>
            </c:numRef>
          </c:val>
          <c:extLst>
            <c:ext xmlns:c16="http://schemas.microsoft.com/office/drawing/2014/chart" uri="{C3380CC4-5D6E-409C-BE32-E72D297353CC}">
              <c16:uniqueId val="{00000000-98BA-4BC3-890F-2A589A2F05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31.84</c:v>
                </c:pt>
                <c:pt idx="3">
                  <c:v>29.91</c:v>
                </c:pt>
                <c:pt idx="4">
                  <c:v>29.54</c:v>
                </c:pt>
              </c:numCache>
            </c:numRef>
          </c:val>
          <c:smooth val="0"/>
          <c:extLst>
            <c:ext xmlns:c16="http://schemas.microsoft.com/office/drawing/2014/chart" uri="{C3380CC4-5D6E-409C-BE32-E72D297353CC}">
              <c16:uniqueId val="{00000001-98BA-4BC3-890F-2A589A2F05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1252.3499999999999</c:v>
                </c:pt>
                <c:pt idx="3">
                  <c:v>1174.06</c:v>
                </c:pt>
                <c:pt idx="4">
                  <c:v>1091.95</c:v>
                </c:pt>
              </c:numCache>
            </c:numRef>
          </c:val>
          <c:extLst>
            <c:ext xmlns:c16="http://schemas.microsoft.com/office/drawing/2014/chart" uri="{C3380CC4-5D6E-409C-BE32-E72D297353CC}">
              <c16:uniqueId val="{00000000-2460-4E6B-96E2-CEC3F8DDEE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974.93</c:v>
                </c:pt>
                <c:pt idx="3">
                  <c:v>855.8</c:v>
                </c:pt>
                <c:pt idx="4">
                  <c:v>789.46</c:v>
                </c:pt>
              </c:numCache>
            </c:numRef>
          </c:val>
          <c:smooth val="0"/>
          <c:extLst>
            <c:ext xmlns:c16="http://schemas.microsoft.com/office/drawing/2014/chart" uri="{C3380CC4-5D6E-409C-BE32-E72D297353CC}">
              <c16:uniqueId val="{00000001-2460-4E6B-96E2-CEC3F8DDEE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102.9</c:v>
                </c:pt>
                <c:pt idx="3">
                  <c:v>97.5</c:v>
                </c:pt>
                <c:pt idx="4">
                  <c:v>88.63</c:v>
                </c:pt>
              </c:numCache>
            </c:numRef>
          </c:val>
          <c:extLst>
            <c:ext xmlns:c16="http://schemas.microsoft.com/office/drawing/2014/chart" uri="{C3380CC4-5D6E-409C-BE32-E72D297353CC}">
              <c16:uniqueId val="{00000000-7738-4754-910A-EAA801E44B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55.32</c:v>
                </c:pt>
                <c:pt idx="3">
                  <c:v>59.8</c:v>
                </c:pt>
                <c:pt idx="4">
                  <c:v>57.77</c:v>
                </c:pt>
              </c:numCache>
            </c:numRef>
          </c:val>
          <c:smooth val="0"/>
          <c:extLst>
            <c:ext xmlns:c16="http://schemas.microsoft.com/office/drawing/2014/chart" uri="{C3380CC4-5D6E-409C-BE32-E72D297353CC}">
              <c16:uniqueId val="{00000001-7738-4754-910A-EAA801E44B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196.39</c:v>
                </c:pt>
                <c:pt idx="3">
                  <c:v>208.03</c:v>
                </c:pt>
                <c:pt idx="4">
                  <c:v>229.42</c:v>
                </c:pt>
              </c:numCache>
            </c:numRef>
          </c:val>
          <c:extLst>
            <c:ext xmlns:c16="http://schemas.microsoft.com/office/drawing/2014/chart" uri="{C3380CC4-5D6E-409C-BE32-E72D297353CC}">
              <c16:uniqueId val="{00000000-51E0-4058-B195-A35A79A949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283.17</c:v>
                </c:pt>
                <c:pt idx="3">
                  <c:v>263.76</c:v>
                </c:pt>
                <c:pt idx="4">
                  <c:v>274.35000000000002</c:v>
                </c:pt>
              </c:numCache>
            </c:numRef>
          </c:val>
          <c:smooth val="0"/>
          <c:extLst>
            <c:ext xmlns:c16="http://schemas.microsoft.com/office/drawing/2014/chart" uri="{C3380CC4-5D6E-409C-BE32-E72D297353CC}">
              <c16:uniqueId val="{00000001-51E0-4058-B195-A35A79A949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101848</v>
      </c>
      <c r="AM8" s="68"/>
      <c r="AN8" s="68"/>
      <c r="AO8" s="68"/>
      <c r="AP8" s="68"/>
      <c r="AQ8" s="68"/>
      <c r="AR8" s="68"/>
      <c r="AS8" s="68"/>
      <c r="AT8" s="67">
        <f>データ!T6</f>
        <v>658.66</v>
      </c>
      <c r="AU8" s="67"/>
      <c r="AV8" s="67"/>
      <c r="AW8" s="67"/>
      <c r="AX8" s="67"/>
      <c r="AY8" s="67"/>
      <c r="AZ8" s="67"/>
      <c r="BA8" s="67"/>
      <c r="BB8" s="67">
        <f>データ!U6</f>
        <v>154.63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54.65</v>
      </c>
      <c r="J10" s="67"/>
      <c r="K10" s="67"/>
      <c r="L10" s="67"/>
      <c r="M10" s="67"/>
      <c r="N10" s="67"/>
      <c r="O10" s="67"/>
      <c r="P10" s="67">
        <f>データ!P6</f>
        <v>5.8</v>
      </c>
      <c r="Q10" s="67"/>
      <c r="R10" s="67"/>
      <c r="S10" s="67"/>
      <c r="T10" s="67"/>
      <c r="U10" s="67"/>
      <c r="V10" s="67"/>
      <c r="W10" s="67">
        <f>データ!Q6</f>
        <v>79.28</v>
      </c>
      <c r="X10" s="67"/>
      <c r="Y10" s="67"/>
      <c r="Z10" s="67"/>
      <c r="AA10" s="67"/>
      <c r="AB10" s="67"/>
      <c r="AC10" s="67"/>
      <c r="AD10" s="68">
        <f>データ!R6</f>
        <v>3727</v>
      </c>
      <c r="AE10" s="68"/>
      <c r="AF10" s="68"/>
      <c r="AG10" s="68"/>
      <c r="AH10" s="68"/>
      <c r="AI10" s="68"/>
      <c r="AJ10" s="68"/>
      <c r="AK10" s="2"/>
      <c r="AL10" s="68">
        <f>データ!V6</f>
        <v>5867</v>
      </c>
      <c r="AM10" s="68"/>
      <c r="AN10" s="68"/>
      <c r="AO10" s="68"/>
      <c r="AP10" s="68"/>
      <c r="AQ10" s="68"/>
      <c r="AR10" s="68"/>
      <c r="AS10" s="68"/>
      <c r="AT10" s="67">
        <f>データ!W6</f>
        <v>1.88</v>
      </c>
      <c r="AU10" s="67"/>
      <c r="AV10" s="67"/>
      <c r="AW10" s="67"/>
      <c r="AX10" s="67"/>
      <c r="AY10" s="67"/>
      <c r="AZ10" s="67"/>
      <c r="BA10" s="67"/>
      <c r="BB10" s="67">
        <f>データ!X6</f>
        <v>3120.74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iWrLWb7YRqxVps8JhJFk7yF4DZ0erIpFk+x/c7+KHR319iSoCKqSGEf2/XydWJEWAWNc/hugDQjUMiugm2eMg==" saltValue="Ep++4DcjYZT02167kHUs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202053</v>
      </c>
      <c r="D6" s="33">
        <f t="shared" si="3"/>
        <v>46</v>
      </c>
      <c r="E6" s="33">
        <f t="shared" si="3"/>
        <v>17</v>
      </c>
      <c r="F6" s="33">
        <f t="shared" si="3"/>
        <v>5</v>
      </c>
      <c r="G6" s="33">
        <f t="shared" si="3"/>
        <v>0</v>
      </c>
      <c r="H6" s="33" t="str">
        <f t="shared" si="3"/>
        <v>長野県　飯田市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54.65</v>
      </c>
      <c r="P6" s="34">
        <f t="shared" si="3"/>
        <v>5.8</v>
      </c>
      <c r="Q6" s="34">
        <f t="shared" si="3"/>
        <v>79.28</v>
      </c>
      <c r="R6" s="34">
        <f t="shared" si="3"/>
        <v>3727</v>
      </c>
      <c r="S6" s="34">
        <f t="shared" si="3"/>
        <v>101848</v>
      </c>
      <c r="T6" s="34">
        <f t="shared" si="3"/>
        <v>658.66</v>
      </c>
      <c r="U6" s="34">
        <f t="shared" si="3"/>
        <v>154.63</v>
      </c>
      <c r="V6" s="34">
        <f t="shared" si="3"/>
        <v>5867</v>
      </c>
      <c r="W6" s="34">
        <f t="shared" si="3"/>
        <v>1.88</v>
      </c>
      <c r="X6" s="34">
        <f t="shared" si="3"/>
        <v>3120.74</v>
      </c>
      <c r="Y6" s="35" t="str">
        <f>IF(Y7="",NA(),Y7)</f>
        <v>-</v>
      </c>
      <c r="Z6" s="35" t="str">
        <f t="shared" ref="Z6:AH6" si="4">IF(Z7="",NA(),Z7)</f>
        <v>-</v>
      </c>
      <c r="AA6" s="35">
        <f t="shared" si="4"/>
        <v>123.34</v>
      </c>
      <c r="AB6" s="35">
        <f t="shared" si="4"/>
        <v>121.06</v>
      </c>
      <c r="AC6" s="35">
        <f t="shared" si="4"/>
        <v>119.3</v>
      </c>
      <c r="AD6" s="35" t="str">
        <f t="shared" si="4"/>
        <v>-</v>
      </c>
      <c r="AE6" s="35" t="str">
        <f t="shared" si="4"/>
        <v>-</v>
      </c>
      <c r="AF6" s="35">
        <f t="shared" si="4"/>
        <v>99.66</v>
      </c>
      <c r="AG6" s="35">
        <f t="shared" si="4"/>
        <v>100.95</v>
      </c>
      <c r="AH6" s="35">
        <f t="shared" si="4"/>
        <v>101.77</v>
      </c>
      <c r="AI6" s="34" t="str">
        <f>IF(AI7="","",IF(AI7="-","【-】","【"&amp;SUBSTITUTE(TEXT(AI7,"#,##0.00"),"-","△")&amp;"】"))</f>
        <v>【101.60】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225.39</v>
      </c>
      <c r="AR6" s="35">
        <f t="shared" si="5"/>
        <v>224.04</v>
      </c>
      <c r="AS6" s="35">
        <f t="shared" si="5"/>
        <v>227.4</v>
      </c>
      <c r="AT6" s="34" t="str">
        <f>IF(AT7="","",IF(AT7="-","【-】","【"&amp;SUBSTITUTE(TEXT(AT7,"#,##0.00"),"-","△")&amp;"】"))</f>
        <v>【195.44】</v>
      </c>
      <c r="AU6" s="35" t="str">
        <f>IF(AU7="",NA(),AU7)</f>
        <v>-</v>
      </c>
      <c r="AV6" s="35" t="str">
        <f t="shared" ref="AV6:BD6" si="6">IF(AV7="",NA(),AV7)</f>
        <v>-</v>
      </c>
      <c r="AW6" s="35">
        <f t="shared" si="6"/>
        <v>10.87</v>
      </c>
      <c r="AX6" s="35">
        <f t="shared" si="6"/>
        <v>11.68</v>
      </c>
      <c r="AY6" s="35">
        <f t="shared" si="6"/>
        <v>24.43</v>
      </c>
      <c r="AZ6" s="35" t="str">
        <f t="shared" si="6"/>
        <v>-</v>
      </c>
      <c r="BA6" s="35" t="str">
        <f t="shared" si="6"/>
        <v>-</v>
      </c>
      <c r="BB6" s="35">
        <f t="shared" si="6"/>
        <v>31.84</v>
      </c>
      <c r="BC6" s="35">
        <f t="shared" si="6"/>
        <v>29.91</v>
      </c>
      <c r="BD6" s="35">
        <f t="shared" si="6"/>
        <v>29.54</v>
      </c>
      <c r="BE6" s="34" t="str">
        <f>IF(BE7="","",IF(BE7="-","【-】","【"&amp;SUBSTITUTE(TEXT(BE7,"#,##0.00"),"-","△")&amp;"】"))</f>
        <v>【34.27】</v>
      </c>
      <c r="BF6" s="35" t="str">
        <f>IF(BF7="",NA(),BF7)</f>
        <v>-</v>
      </c>
      <c r="BG6" s="35" t="str">
        <f t="shared" ref="BG6:BO6" si="7">IF(BG7="",NA(),BG7)</f>
        <v>-</v>
      </c>
      <c r="BH6" s="35">
        <f t="shared" si="7"/>
        <v>1252.3499999999999</v>
      </c>
      <c r="BI6" s="35">
        <f t="shared" si="7"/>
        <v>1174.06</v>
      </c>
      <c r="BJ6" s="35">
        <f t="shared" si="7"/>
        <v>1091.95</v>
      </c>
      <c r="BK6" s="35" t="str">
        <f t="shared" si="7"/>
        <v>-</v>
      </c>
      <c r="BL6" s="35" t="str">
        <f t="shared" si="7"/>
        <v>-</v>
      </c>
      <c r="BM6" s="35">
        <f t="shared" si="7"/>
        <v>974.93</v>
      </c>
      <c r="BN6" s="35">
        <f t="shared" si="7"/>
        <v>855.8</v>
      </c>
      <c r="BO6" s="35">
        <f t="shared" si="7"/>
        <v>789.46</v>
      </c>
      <c r="BP6" s="34" t="str">
        <f>IF(BP7="","",IF(BP7="-","【-】","【"&amp;SUBSTITUTE(TEXT(BP7,"#,##0.00"),"-","△")&amp;"】"))</f>
        <v>【747.76】</v>
      </c>
      <c r="BQ6" s="35" t="str">
        <f>IF(BQ7="",NA(),BQ7)</f>
        <v>-</v>
      </c>
      <c r="BR6" s="35" t="str">
        <f t="shared" ref="BR6:BZ6" si="8">IF(BR7="",NA(),BR7)</f>
        <v>-</v>
      </c>
      <c r="BS6" s="35">
        <f t="shared" si="8"/>
        <v>102.9</v>
      </c>
      <c r="BT6" s="35">
        <f t="shared" si="8"/>
        <v>97.5</v>
      </c>
      <c r="BU6" s="35">
        <f t="shared" si="8"/>
        <v>88.63</v>
      </c>
      <c r="BV6" s="35" t="str">
        <f t="shared" si="8"/>
        <v>-</v>
      </c>
      <c r="BW6" s="35" t="str">
        <f t="shared" si="8"/>
        <v>-</v>
      </c>
      <c r="BX6" s="35">
        <f t="shared" si="8"/>
        <v>55.32</v>
      </c>
      <c r="BY6" s="35">
        <f t="shared" si="8"/>
        <v>59.8</v>
      </c>
      <c r="BZ6" s="35">
        <f t="shared" si="8"/>
        <v>57.77</v>
      </c>
      <c r="CA6" s="34" t="str">
        <f>IF(CA7="","",IF(CA7="-","【-】","【"&amp;SUBSTITUTE(TEXT(CA7,"#,##0.00"),"-","△")&amp;"】"))</f>
        <v>【59.51】</v>
      </c>
      <c r="CB6" s="35" t="str">
        <f>IF(CB7="",NA(),CB7)</f>
        <v>-</v>
      </c>
      <c r="CC6" s="35" t="str">
        <f t="shared" ref="CC6:CK6" si="9">IF(CC7="",NA(),CC7)</f>
        <v>-</v>
      </c>
      <c r="CD6" s="35">
        <f t="shared" si="9"/>
        <v>196.39</v>
      </c>
      <c r="CE6" s="35">
        <f t="shared" si="9"/>
        <v>208.03</v>
      </c>
      <c r="CF6" s="35">
        <f t="shared" si="9"/>
        <v>229.42</v>
      </c>
      <c r="CG6" s="35" t="str">
        <f t="shared" si="9"/>
        <v>-</v>
      </c>
      <c r="CH6" s="35" t="str">
        <f t="shared" si="9"/>
        <v>-</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51.39</v>
      </c>
      <c r="CP6" s="35">
        <f t="shared" si="10"/>
        <v>50.78</v>
      </c>
      <c r="CQ6" s="35">
        <f t="shared" si="10"/>
        <v>50.78</v>
      </c>
      <c r="CR6" s="35" t="str">
        <f t="shared" si="10"/>
        <v>-</v>
      </c>
      <c r="CS6" s="35" t="str">
        <f t="shared" si="10"/>
        <v>-</v>
      </c>
      <c r="CT6" s="35">
        <f t="shared" si="10"/>
        <v>60.65</v>
      </c>
      <c r="CU6" s="35">
        <f t="shared" si="10"/>
        <v>51.75</v>
      </c>
      <c r="CV6" s="35">
        <f t="shared" si="10"/>
        <v>50.68</v>
      </c>
      <c r="CW6" s="34" t="str">
        <f>IF(CW7="","",IF(CW7="-","【-】","【"&amp;SUBSTITUTE(TEXT(CW7,"#,##0.00"),"-","△")&amp;"】"))</f>
        <v>【52.23】</v>
      </c>
      <c r="CX6" s="35" t="str">
        <f>IF(CX7="",NA(),CX7)</f>
        <v>-</v>
      </c>
      <c r="CY6" s="35" t="str">
        <f t="shared" ref="CY6:DG6" si="11">IF(CY7="",NA(),CY7)</f>
        <v>-</v>
      </c>
      <c r="CZ6" s="35">
        <f t="shared" si="11"/>
        <v>93.05</v>
      </c>
      <c r="DA6" s="35">
        <f t="shared" si="11"/>
        <v>93.09</v>
      </c>
      <c r="DB6" s="35">
        <f t="shared" si="11"/>
        <v>93.49</v>
      </c>
      <c r="DC6" s="35" t="str">
        <f t="shared" si="11"/>
        <v>-</v>
      </c>
      <c r="DD6" s="35" t="str">
        <f t="shared" si="11"/>
        <v>-</v>
      </c>
      <c r="DE6" s="35">
        <f t="shared" si="11"/>
        <v>84.58</v>
      </c>
      <c r="DF6" s="35">
        <f t="shared" si="11"/>
        <v>84.84</v>
      </c>
      <c r="DG6" s="35">
        <f t="shared" si="11"/>
        <v>84.86</v>
      </c>
      <c r="DH6" s="34" t="str">
        <f>IF(DH7="","",IF(DH7="-","【-】","【"&amp;SUBSTITUTE(TEXT(DH7,"#,##0.00"),"-","△")&amp;"】"))</f>
        <v>【85.82】</v>
      </c>
      <c r="DI6" s="35" t="str">
        <f>IF(DI7="",NA(),DI7)</f>
        <v>-</v>
      </c>
      <c r="DJ6" s="35" t="str">
        <f t="shared" ref="DJ6:DR6" si="12">IF(DJ7="",NA(),DJ7)</f>
        <v>-</v>
      </c>
      <c r="DK6" s="35">
        <f t="shared" si="12"/>
        <v>3.57</v>
      </c>
      <c r="DL6" s="35">
        <f t="shared" si="12"/>
        <v>7.11</v>
      </c>
      <c r="DM6" s="35">
        <f t="shared" si="12"/>
        <v>10.34</v>
      </c>
      <c r="DN6" s="35" t="str">
        <f t="shared" si="12"/>
        <v>-</v>
      </c>
      <c r="DO6" s="35" t="str">
        <f t="shared" si="12"/>
        <v>-</v>
      </c>
      <c r="DP6" s="35">
        <f t="shared" si="12"/>
        <v>22.9</v>
      </c>
      <c r="DQ6" s="35">
        <f t="shared" si="12"/>
        <v>24.87</v>
      </c>
      <c r="DR6" s="35">
        <f t="shared" si="12"/>
        <v>24.13</v>
      </c>
      <c r="DS6" s="34" t="str">
        <f>IF(DS7="","",IF(DS7="-","【-】","【"&amp;SUBSTITUTE(TEXT(DS7,"#,##0.00"),"-","△")&amp;"】"))</f>
        <v>【24.12】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5">
        <f t="shared" si="14"/>
        <v>0.09</v>
      </c>
      <c r="EH6" s="35">
        <f t="shared" si="14"/>
        <v>0.34</v>
      </c>
      <c r="EI6" s="34">
        <f t="shared" si="14"/>
        <v>0</v>
      </c>
      <c r="EJ6" s="35" t="str">
        <f t="shared" si="14"/>
        <v>-</v>
      </c>
      <c r="EK6" s="35" t="str">
        <f t="shared" si="14"/>
        <v>-</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202053</v>
      </c>
      <c r="D7" s="37">
        <v>46</v>
      </c>
      <c r="E7" s="37">
        <v>17</v>
      </c>
      <c r="F7" s="37">
        <v>5</v>
      </c>
      <c r="G7" s="37">
        <v>0</v>
      </c>
      <c r="H7" s="37" t="s">
        <v>95</v>
      </c>
      <c r="I7" s="37" t="s">
        <v>96</v>
      </c>
      <c r="J7" s="37" t="s">
        <v>97</v>
      </c>
      <c r="K7" s="37" t="s">
        <v>98</v>
      </c>
      <c r="L7" s="37" t="s">
        <v>99</v>
      </c>
      <c r="M7" s="37" t="s">
        <v>100</v>
      </c>
      <c r="N7" s="38" t="s">
        <v>101</v>
      </c>
      <c r="O7" s="38">
        <v>54.65</v>
      </c>
      <c r="P7" s="38">
        <v>5.8</v>
      </c>
      <c r="Q7" s="38">
        <v>79.28</v>
      </c>
      <c r="R7" s="38">
        <v>3727</v>
      </c>
      <c r="S7" s="38">
        <v>101848</v>
      </c>
      <c r="T7" s="38">
        <v>658.66</v>
      </c>
      <c r="U7" s="38">
        <v>154.63</v>
      </c>
      <c r="V7" s="38">
        <v>5867</v>
      </c>
      <c r="W7" s="38">
        <v>1.88</v>
      </c>
      <c r="X7" s="38">
        <v>3120.74</v>
      </c>
      <c r="Y7" s="38" t="s">
        <v>101</v>
      </c>
      <c r="Z7" s="38" t="s">
        <v>101</v>
      </c>
      <c r="AA7" s="38">
        <v>123.34</v>
      </c>
      <c r="AB7" s="38">
        <v>121.06</v>
      </c>
      <c r="AC7" s="38">
        <v>119.3</v>
      </c>
      <c r="AD7" s="38" t="s">
        <v>101</v>
      </c>
      <c r="AE7" s="38" t="s">
        <v>101</v>
      </c>
      <c r="AF7" s="38">
        <v>99.66</v>
      </c>
      <c r="AG7" s="38">
        <v>100.95</v>
      </c>
      <c r="AH7" s="38">
        <v>101.77</v>
      </c>
      <c r="AI7" s="38">
        <v>101.6</v>
      </c>
      <c r="AJ7" s="38" t="s">
        <v>101</v>
      </c>
      <c r="AK7" s="38" t="s">
        <v>101</v>
      </c>
      <c r="AL7" s="38">
        <v>0</v>
      </c>
      <c r="AM7" s="38">
        <v>0</v>
      </c>
      <c r="AN7" s="38">
        <v>0</v>
      </c>
      <c r="AO7" s="38" t="s">
        <v>101</v>
      </c>
      <c r="AP7" s="38" t="s">
        <v>101</v>
      </c>
      <c r="AQ7" s="38">
        <v>225.39</v>
      </c>
      <c r="AR7" s="38">
        <v>224.04</v>
      </c>
      <c r="AS7" s="38">
        <v>227.4</v>
      </c>
      <c r="AT7" s="38">
        <v>195.44</v>
      </c>
      <c r="AU7" s="38" t="s">
        <v>101</v>
      </c>
      <c r="AV7" s="38" t="s">
        <v>101</v>
      </c>
      <c r="AW7" s="38">
        <v>10.87</v>
      </c>
      <c r="AX7" s="38">
        <v>11.68</v>
      </c>
      <c r="AY7" s="38">
        <v>24.43</v>
      </c>
      <c r="AZ7" s="38" t="s">
        <v>101</v>
      </c>
      <c r="BA7" s="38" t="s">
        <v>101</v>
      </c>
      <c r="BB7" s="38">
        <v>31.84</v>
      </c>
      <c r="BC7" s="38">
        <v>29.91</v>
      </c>
      <c r="BD7" s="38">
        <v>29.54</v>
      </c>
      <c r="BE7" s="38">
        <v>34.270000000000003</v>
      </c>
      <c r="BF7" s="38" t="s">
        <v>101</v>
      </c>
      <c r="BG7" s="38" t="s">
        <v>101</v>
      </c>
      <c r="BH7" s="38">
        <v>1252.3499999999999</v>
      </c>
      <c r="BI7" s="38">
        <v>1174.06</v>
      </c>
      <c r="BJ7" s="38">
        <v>1091.95</v>
      </c>
      <c r="BK7" s="38" t="s">
        <v>101</v>
      </c>
      <c r="BL7" s="38" t="s">
        <v>101</v>
      </c>
      <c r="BM7" s="38">
        <v>974.93</v>
      </c>
      <c r="BN7" s="38">
        <v>855.8</v>
      </c>
      <c r="BO7" s="38">
        <v>789.46</v>
      </c>
      <c r="BP7" s="38">
        <v>747.76</v>
      </c>
      <c r="BQ7" s="38" t="s">
        <v>101</v>
      </c>
      <c r="BR7" s="38" t="s">
        <v>101</v>
      </c>
      <c r="BS7" s="38">
        <v>102.9</v>
      </c>
      <c r="BT7" s="38">
        <v>97.5</v>
      </c>
      <c r="BU7" s="38">
        <v>88.63</v>
      </c>
      <c r="BV7" s="38" t="s">
        <v>101</v>
      </c>
      <c r="BW7" s="38" t="s">
        <v>101</v>
      </c>
      <c r="BX7" s="38">
        <v>55.32</v>
      </c>
      <c r="BY7" s="38">
        <v>59.8</v>
      </c>
      <c r="BZ7" s="38">
        <v>57.77</v>
      </c>
      <c r="CA7" s="38">
        <v>59.51</v>
      </c>
      <c r="CB7" s="38" t="s">
        <v>101</v>
      </c>
      <c r="CC7" s="38" t="s">
        <v>101</v>
      </c>
      <c r="CD7" s="38">
        <v>196.39</v>
      </c>
      <c r="CE7" s="38">
        <v>208.03</v>
      </c>
      <c r="CF7" s="38">
        <v>229.42</v>
      </c>
      <c r="CG7" s="38" t="s">
        <v>101</v>
      </c>
      <c r="CH7" s="38" t="s">
        <v>101</v>
      </c>
      <c r="CI7" s="38">
        <v>283.17</v>
      </c>
      <c r="CJ7" s="38">
        <v>263.76</v>
      </c>
      <c r="CK7" s="38">
        <v>274.35000000000002</v>
      </c>
      <c r="CL7" s="38">
        <v>261.45999999999998</v>
      </c>
      <c r="CM7" s="38" t="s">
        <v>101</v>
      </c>
      <c r="CN7" s="38" t="s">
        <v>101</v>
      </c>
      <c r="CO7" s="38">
        <v>51.39</v>
      </c>
      <c r="CP7" s="38">
        <v>50.78</v>
      </c>
      <c r="CQ7" s="38">
        <v>50.78</v>
      </c>
      <c r="CR7" s="38" t="s">
        <v>101</v>
      </c>
      <c r="CS7" s="38" t="s">
        <v>101</v>
      </c>
      <c r="CT7" s="38">
        <v>60.65</v>
      </c>
      <c r="CU7" s="38">
        <v>51.75</v>
      </c>
      <c r="CV7" s="38">
        <v>50.68</v>
      </c>
      <c r="CW7" s="38">
        <v>52.23</v>
      </c>
      <c r="CX7" s="38" t="s">
        <v>101</v>
      </c>
      <c r="CY7" s="38" t="s">
        <v>101</v>
      </c>
      <c r="CZ7" s="38">
        <v>93.05</v>
      </c>
      <c r="DA7" s="38">
        <v>93.09</v>
      </c>
      <c r="DB7" s="38">
        <v>93.49</v>
      </c>
      <c r="DC7" s="38" t="s">
        <v>101</v>
      </c>
      <c r="DD7" s="38" t="s">
        <v>101</v>
      </c>
      <c r="DE7" s="38">
        <v>84.58</v>
      </c>
      <c r="DF7" s="38">
        <v>84.84</v>
      </c>
      <c r="DG7" s="38">
        <v>84.86</v>
      </c>
      <c r="DH7" s="38">
        <v>85.82</v>
      </c>
      <c r="DI7" s="38" t="s">
        <v>101</v>
      </c>
      <c r="DJ7" s="38" t="s">
        <v>101</v>
      </c>
      <c r="DK7" s="38">
        <v>3.57</v>
      </c>
      <c r="DL7" s="38">
        <v>7.11</v>
      </c>
      <c r="DM7" s="38">
        <v>10.34</v>
      </c>
      <c r="DN7" s="38" t="s">
        <v>101</v>
      </c>
      <c r="DO7" s="38" t="s">
        <v>101</v>
      </c>
      <c r="DP7" s="38">
        <v>22.9</v>
      </c>
      <c r="DQ7" s="38">
        <v>24.87</v>
      </c>
      <c r="DR7" s="38">
        <v>24.13</v>
      </c>
      <c r="DS7" s="38">
        <v>24.12</v>
      </c>
      <c r="DT7" s="38" t="s">
        <v>101</v>
      </c>
      <c r="DU7" s="38" t="s">
        <v>101</v>
      </c>
      <c r="DV7" s="38">
        <v>0</v>
      </c>
      <c r="DW7" s="38">
        <v>0</v>
      </c>
      <c r="DX7" s="38">
        <v>0</v>
      </c>
      <c r="DY7" s="38" t="s">
        <v>101</v>
      </c>
      <c r="DZ7" s="38" t="s">
        <v>101</v>
      </c>
      <c r="EA7" s="38">
        <v>0</v>
      </c>
      <c r="EB7" s="38">
        <v>0</v>
      </c>
      <c r="EC7" s="38">
        <v>0</v>
      </c>
      <c r="ED7" s="38">
        <v>0</v>
      </c>
      <c r="EE7" s="38" t="s">
        <v>101</v>
      </c>
      <c r="EF7" s="38" t="s">
        <v>101</v>
      </c>
      <c r="EG7" s="38">
        <v>0.09</v>
      </c>
      <c r="EH7" s="38">
        <v>0.34</v>
      </c>
      <c r="EI7" s="38">
        <v>0</v>
      </c>
      <c r="EJ7" s="38" t="s">
        <v>101</v>
      </c>
      <c r="EK7" s="38" t="s">
        <v>101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2019-12-05T04:53:46Z</dcterms:created>
  <dcterms:modified xsi:type="dcterms:W3CDTF">2020-02-20T02:39:04Z</dcterms:modified>
  <cp:category/>
</cp:coreProperties>
</file>