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029 松本市\"/>
    </mc:Choice>
  </mc:AlternateContent>
  <workbookProtection workbookAlgorithmName="SHA-512" workbookHashValue="Xe3Yrqj0NTKD9YnKaySCKWXAnbiBVMj+3ZwiiTXnIkk9LnKtJFcsTP+ui6oVNGy82umnTI+idwkqGdZZRR7Ycw==" workbookSaltValue="HcJLv2UDgG1XuVSGe8L8BA=="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GQ30" i="4"/>
  <c r="IE76" i="4"/>
  <c r="BZ51" i="4"/>
  <c r="BZ30" i="4"/>
  <c r="HP76" i="4"/>
  <c r="BG51" i="4"/>
  <c r="AV76" i="4"/>
  <c r="KO51" i="4"/>
  <c r="FX51" i="4"/>
  <c r="FX30" i="4"/>
  <c r="BG30" i="4"/>
  <c r="LE76" i="4"/>
  <c r="KO30" i="4"/>
  <c r="FE51" i="4"/>
  <c r="JV30" i="4"/>
  <c r="HA76" i="4"/>
  <c r="AN51" i="4"/>
  <c r="AN30" i="4"/>
  <c r="JV51" i="4"/>
  <c r="AG76" i="4"/>
  <c r="KP76" i="4"/>
  <c r="FE30" i="4"/>
  <c r="JC30" i="4"/>
  <c r="KA76" i="4"/>
  <c r="EL51" i="4"/>
  <c r="GL76" i="4"/>
  <c r="U51" i="4"/>
  <c r="EL30" i="4"/>
  <c r="R76" i="4"/>
  <c r="JC51" i="4"/>
  <c r="U30"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<sst xmlns="http://schemas.openxmlformats.org/spreadsheetml/2006/main" count="278" uniqueCount="131">
  <si>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</si>
  <si>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</si>
  <si>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</si>
  <si>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</si>
  <si>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</si>
  <si>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</si>
  <si>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</si>
  <si>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</si>
  <si>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</si>
  <si>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</si>
  <si>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</si>
  <si>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</si>
  <si>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</si>
  <si>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</si>
  <si>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</si>
  <si>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</si>
  <si>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</si>
  <si>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</si>
  <si>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</si>
  <si>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</si>
  <si>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</si>
  <si>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</si>
  <si>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</si>
  <si>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</si>
  <si>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</si>
  <si>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</si>
  <si>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</si>
  <si>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</si>
  <si>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</si>
  <si>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</si>
  <si>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</si>
  <si>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</si>
  <si>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</si>
  <si>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</si>
  <si>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</si>
  <si>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</si>
  <si>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</si>
  <si>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</si>
  <si>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</si>
  <si>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</si>
  <si>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</si>
  <si>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</si>
  <si>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</si>
  <si>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</si>
  <si>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</si>
  <si>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</si>
  <si>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</si>
  <si>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</si>
  <si>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</si>
  <si>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</si>
  <si>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</si>
  <si>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</si>
  <si>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</si>
  <si>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</si>
  <si>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</si>
  <si>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</si>
  <si>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</si>
  <si>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</si>
  <si>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</si>
  <si>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</si>
  <si>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</si>
  <si>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</si>
  <si>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</si>
  <si>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</si>
  <si>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</si>
  <si>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</si>
  <si>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</si>
  <si>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</si>
  <si>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</si>
  <si>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</si>
  <si>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</si>
  <si>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</si>
  <si>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</si>
  <si>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</si>
  <si>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</si>
  <si>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</si>
  <si>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</si>
  <si>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</si>
  <si>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</si>
  <si>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</si>
  <si>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</si>
  <si>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</si>
  <si>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</si>
  <si>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</si>
  <si>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</si>
  <si>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</si>
  <si>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</si>
  <si>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</si>
  <si>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</si>
  <si>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</si>
  <si>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</si>
  <si>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</si>
  <si>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</si>
  <si>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</si>
  <si>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</si>
  <si>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</si>
  <si>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</si>
  <si>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</si>
  <si>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</si>
  <si>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</si>
  <si>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</si>
  <si>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</si>
  <si>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当該値(N-2)</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</si>
  <si>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</si>
  <si>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</si>
  <si>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</si>
  <si>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</si>
  <si>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</si>
  <si>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</si>
  <si>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松本市</t>
  </si>
  <si>
    <t>松本市営中央駐車場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</si>
  <si>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</si>
  <si>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</si>
  <si>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</si>
  <si>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</si>
  <si>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</si>
  <si>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</si>
  <si>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</si>
  <si>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</si>
  <si>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</si>
  <si>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</si>
  <si>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</si>
  <si>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</si>
  <si>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</si>
  <si>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</si>
  <si>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</si>
  <si>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</si>
  <si>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収益的収支比率は、類似施設の平均値を下回る水準が続いていますが、駐車場建設時の起債償還が平成３０年度に終了したことから、収支比率は改善しています。
　今後、暫く新規の建設工事の予定が無いことから、収益は黒字で推移するものと見込んでいます。
　ただし、施設自体は供用開始より２０年近くが経過し、老朽化が進んでいるため、大口投資に至る前に適切な施設管理を行う必要があります。</t>
    <rPh sb="1" eb="3">
      <t>シュウエキ</t>
    </rPh>
    <rPh sb="3" eb="4">
      <t>テキ</t>
    </rPh>
    <rPh sb="4" eb="6">
      <t>シュウシ</t>
    </rPh>
    <rPh sb="6" eb="8">
      <t>ヒリツ</t>
    </rPh>
    <rPh sb="10" eb="12">
      <t>ルイジ</t>
    </rPh>
    <rPh sb="12" eb="14">
      <t>シセツ</t>
    </rPh>
    <rPh sb="15" eb="18">
      <t>ヘイキンチ</t>
    </rPh>
    <rPh sb="19" eb="21">
      <t>シタマワ</t>
    </rPh>
    <rPh sb="22" eb="24">
      <t>スイジュン</t>
    </rPh>
    <rPh sb="25" eb="26">
      <t>ツヅ</t>
    </rPh>
    <rPh sb="33" eb="36">
      <t>チュウシャジョウ</t>
    </rPh>
    <rPh sb="36" eb="38">
      <t>ケンセツ</t>
    </rPh>
    <rPh sb="38" eb="39">
      <t>ジ</t>
    </rPh>
    <rPh sb="40" eb="42">
      <t>キサイ</t>
    </rPh>
    <rPh sb="42" eb="44">
      <t>ショウカン</t>
    </rPh>
    <rPh sb="45" eb="47">
      <t>ヘイセイ</t>
    </rPh>
    <rPh sb="49" eb="51">
      <t>ネンド</t>
    </rPh>
    <rPh sb="52" eb="54">
      <t>シュウリョウ</t>
    </rPh>
    <rPh sb="61" eb="63">
      <t>シュウシ</t>
    </rPh>
    <rPh sb="63" eb="65">
      <t>ヒリツ</t>
    </rPh>
    <rPh sb="66" eb="68">
      <t>カイゼン</t>
    </rPh>
    <rPh sb="76" eb="78">
      <t>コンゴ</t>
    </rPh>
    <rPh sb="79" eb="80">
      <t>シバラ</t>
    </rPh>
    <rPh sb="81" eb="83">
      <t>シンキ</t>
    </rPh>
    <rPh sb="84" eb="86">
      <t>ケンセツ</t>
    </rPh>
    <rPh sb="86" eb="88">
      <t>コウジ</t>
    </rPh>
    <rPh sb="89" eb="91">
      <t>ヨテイ</t>
    </rPh>
    <rPh sb="92" eb="93">
      <t>ナ</t>
    </rPh>
    <rPh sb="99" eb="101">
      <t>シュウエキ</t>
    </rPh>
    <rPh sb="102" eb="104">
      <t>クロジ</t>
    </rPh>
    <rPh sb="105" eb="107">
      <t>スイイ</t>
    </rPh>
    <rPh sb="112" eb="114">
      <t>ミコ</t>
    </rPh>
    <rPh sb="126" eb="128">
      <t>シセツ</t>
    </rPh>
    <rPh sb="128" eb="130">
      <t>ジタイ</t>
    </rPh>
    <rPh sb="131" eb="133">
      <t>キョウヨウ</t>
    </rPh>
    <rPh sb="133" eb="135">
      <t>カイシ</t>
    </rPh>
    <rPh sb="139" eb="140">
      <t>ネン</t>
    </rPh>
    <rPh sb="140" eb="141">
      <t>チカ</t>
    </rPh>
    <rPh sb="143" eb="145">
      <t>ケイカ</t>
    </rPh>
    <rPh sb="147" eb="150">
      <t>ロウキュウカ</t>
    </rPh>
    <rPh sb="151" eb="152">
      <t>スス</t>
    </rPh>
    <rPh sb="159" eb="161">
      <t>オオグチ</t>
    </rPh>
    <rPh sb="161" eb="163">
      <t>トウシ</t>
    </rPh>
    <rPh sb="164" eb="165">
      <t>イタ</t>
    </rPh>
    <rPh sb="166" eb="167">
      <t>マエ</t>
    </rPh>
    <rPh sb="168" eb="170">
      <t>テキセツ</t>
    </rPh>
    <rPh sb="171" eb="173">
      <t>シセツ</t>
    </rPh>
    <rPh sb="173" eb="175">
      <t>カンリ</t>
    </rPh>
    <rPh sb="176" eb="177">
      <t>オコナ</t>
    </rPh>
    <rPh sb="178" eb="180">
      <t>ヒツヨウ</t>
    </rPh>
    <phoneticPr fontId="5"/>
  </si>
  <si>
    <t>　平成２６・２７年度の２カ年に渡り、消防設備の大規模修繕を実施し、続く平成２８年度には駐車管制設備の更新を行ったことから、収益は赤字基調で推移してきました。
　しかし、平成３０年度は建設当初の起債償還が完了し、大規模な改修が無いことから黒字に転換しております。
　なお、当面の間、収益は黒字で推移していく見通しとなっています。
　</t>
    <rPh sb="1" eb="3">
      <t>ヘイセイ</t>
    </rPh>
    <rPh sb="8" eb="9">
      <t>ネン</t>
    </rPh>
    <rPh sb="9" eb="10">
      <t>ド</t>
    </rPh>
    <rPh sb="13" eb="14">
      <t>ネン</t>
    </rPh>
    <rPh sb="15" eb="16">
      <t>ワタ</t>
    </rPh>
    <rPh sb="18" eb="20">
      <t>ショウボウ</t>
    </rPh>
    <rPh sb="20" eb="22">
      <t>セツビ</t>
    </rPh>
    <rPh sb="23" eb="26">
      <t>ダイキボ</t>
    </rPh>
    <rPh sb="26" eb="28">
      <t>シュウゼン</t>
    </rPh>
    <rPh sb="29" eb="31">
      <t>ジッシ</t>
    </rPh>
    <rPh sb="33" eb="34">
      <t>ツヅ</t>
    </rPh>
    <rPh sb="35" eb="37">
      <t>ヘイセイ</t>
    </rPh>
    <rPh sb="39" eb="40">
      <t>ネン</t>
    </rPh>
    <rPh sb="40" eb="41">
      <t>ド</t>
    </rPh>
    <rPh sb="43" eb="45">
      <t>チュウシャ</t>
    </rPh>
    <rPh sb="45" eb="47">
      <t>カンセイ</t>
    </rPh>
    <rPh sb="47" eb="49">
      <t>セツビ</t>
    </rPh>
    <rPh sb="50" eb="52">
      <t>コウシン</t>
    </rPh>
    <rPh sb="53" eb="54">
      <t>オコナ</t>
    </rPh>
    <rPh sb="61" eb="63">
      <t>シュウエキ</t>
    </rPh>
    <rPh sb="64" eb="66">
      <t>アカジ</t>
    </rPh>
    <rPh sb="66" eb="68">
      <t>キチョウ</t>
    </rPh>
    <rPh sb="69" eb="71">
      <t>スイイ</t>
    </rPh>
    <rPh sb="84" eb="86">
      <t>ヘイセイ</t>
    </rPh>
    <rPh sb="88" eb="90">
      <t>ネンド</t>
    </rPh>
    <rPh sb="91" eb="93">
      <t>ケンセツ</t>
    </rPh>
    <rPh sb="93" eb="95">
      <t>トウショ</t>
    </rPh>
    <rPh sb="96" eb="98">
      <t>キサイ</t>
    </rPh>
    <rPh sb="98" eb="100">
      <t>ショウカン</t>
    </rPh>
    <rPh sb="101" eb="103">
      <t>カンリョウ</t>
    </rPh>
    <rPh sb="105" eb="108">
      <t>ダイキボ</t>
    </rPh>
    <rPh sb="109" eb="111">
      <t>カイシュウ</t>
    </rPh>
    <rPh sb="112" eb="113">
      <t>ナ</t>
    </rPh>
    <rPh sb="118" eb="120">
      <t>クロジ</t>
    </rPh>
    <rPh sb="121" eb="123">
      <t>テンカン</t>
    </rPh>
    <rPh sb="135" eb="137">
      <t>トウメン</t>
    </rPh>
    <rPh sb="138" eb="139">
      <t>アイダ</t>
    </rPh>
    <rPh sb="143" eb="145">
      <t>クロジ</t>
    </rPh>
    <rPh sb="146" eb="148">
      <t>スイイ</t>
    </rPh>
    <rPh sb="152" eb="154">
      <t>ミトオ</t>
    </rPh>
    <phoneticPr fontId="5"/>
  </si>
  <si>
    <t>　当該駐車場の稼働率は類似施設の平均値と比べ、高い水準で推移しており、利用者の需要が高い施設であると言えます。
　要因としては、近在の会館や公共施設を会場として行われる講義、講演他催し物への参加者の利用が多いことによるものです。
　稼働率をはじめとして利用の状況が好転しているだけに、満車時に駐車出来ないことによる顧客満足度の低下や機会損失、入出庫時の交通渋滞等懸念されるところですので、安心、安全且つ快適な施設を提供出来るよう、周辺の市営駐車場との連携を視野に入れ、一層効率的な施設運用に努める必要があるものと考えます。</t>
    <rPh sb="1" eb="3">
      <t>トウガイ</t>
    </rPh>
    <rPh sb="3" eb="6">
      <t>チュウシャジョウ</t>
    </rPh>
    <rPh sb="7" eb="9">
      <t>カドウ</t>
    </rPh>
    <rPh sb="9" eb="10">
      <t>リツ</t>
    </rPh>
    <rPh sb="11" eb="13">
      <t>ルイジ</t>
    </rPh>
    <rPh sb="13" eb="15">
      <t>シセツ</t>
    </rPh>
    <rPh sb="16" eb="18">
      <t>ヘイキン</t>
    </rPh>
    <rPh sb="18" eb="19">
      <t>チ</t>
    </rPh>
    <rPh sb="20" eb="21">
      <t>クラ</t>
    </rPh>
    <rPh sb="23" eb="24">
      <t>タカ</t>
    </rPh>
    <rPh sb="25" eb="27">
      <t>スイジュン</t>
    </rPh>
    <rPh sb="28" eb="30">
      <t>スイイ</t>
    </rPh>
    <rPh sb="35" eb="38">
      <t>リヨウシャ</t>
    </rPh>
    <rPh sb="39" eb="41">
      <t>ジュヨウ</t>
    </rPh>
    <rPh sb="42" eb="43">
      <t>タカ</t>
    </rPh>
    <rPh sb="44" eb="46">
      <t>シセツ</t>
    </rPh>
    <rPh sb="50" eb="51">
      <t>イ</t>
    </rPh>
    <rPh sb="57" eb="59">
      <t>ヨウイン</t>
    </rPh>
    <rPh sb="64" eb="66">
      <t>キンザイ</t>
    </rPh>
    <rPh sb="67" eb="69">
      <t>カイカン</t>
    </rPh>
    <rPh sb="70" eb="72">
      <t>コウキョウ</t>
    </rPh>
    <rPh sb="72" eb="74">
      <t>シセツ</t>
    </rPh>
    <rPh sb="75" eb="77">
      <t>カイジョウ</t>
    </rPh>
    <rPh sb="80" eb="81">
      <t>オコナ</t>
    </rPh>
    <rPh sb="84" eb="86">
      <t>コウギ</t>
    </rPh>
    <rPh sb="87" eb="89">
      <t>コウエン</t>
    </rPh>
    <rPh sb="89" eb="90">
      <t>ホカ</t>
    </rPh>
    <rPh sb="90" eb="91">
      <t>モヨオ</t>
    </rPh>
    <rPh sb="92" eb="93">
      <t>モノ</t>
    </rPh>
    <rPh sb="95" eb="98">
      <t>サンカシャ</t>
    </rPh>
    <rPh sb="99" eb="101">
      <t>リヨウ</t>
    </rPh>
    <rPh sb="102" eb="103">
      <t>オオ</t>
    </rPh>
    <rPh sb="116" eb="118">
      <t>カドウ</t>
    </rPh>
    <rPh sb="118" eb="119">
      <t>リツ</t>
    </rPh>
    <rPh sb="126" eb="128">
      <t>リヨウ</t>
    </rPh>
    <rPh sb="129" eb="131">
      <t>ジョウキョウ</t>
    </rPh>
    <rPh sb="132" eb="134">
      <t>コウテン</t>
    </rPh>
    <rPh sb="142" eb="144">
      <t>マンシャ</t>
    </rPh>
    <rPh sb="144" eb="145">
      <t>ジ</t>
    </rPh>
    <rPh sb="146" eb="148">
      <t>チュウシャ</t>
    </rPh>
    <rPh sb="148" eb="150">
      <t>デキ</t>
    </rPh>
    <rPh sb="157" eb="159">
      <t>コキャク</t>
    </rPh>
    <rPh sb="159" eb="161">
      <t>マンゾク</t>
    </rPh>
    <rPh sb="161" eb="162">
      <t>ド</t>
    </rPh>
    <rPh sb="163" eb="165">
      <t>テイカ</t>
    </rPh>
    <rPh sb="166" eb="168">
      <t>キカイ</t>
    </rPh>
    <rPh sb="168" eb="170">
      <t>ソンシツ</t>
    </rPh>
    <rPh sb="171" eb="174">
      <t>ニュウシュッコ</t>
    </rPh>
    <rPh sb="174" eb="175">
      <t>ジ</t>
    </rPh>
    <rPh sb="176" eb="178">
      <t>コウツウ</t>
    </rPh>
    <rPh sb="178" eb="180">
      <t>ジュウタイ</t>
    </rPh>
    <rPh sb="180" eb="181">
      <t>トウ</t>
    </rPh>
    <rPh sb="181" eb="183">
      <t>ケネン</t>
    </rPh>
    <rPh sb="194" eb="196">
      <t>アンシン</t>
    </rPh>
    <rPh sb="197" eb="199">
      <t>アンゼン</t>
    </rPh>
    <rPh sb="199" eb="200">
      <t>カ</t>
    </rPh>
    <rPh sb="201" eb="203">
      <t>カイテキ</t>
    </rPh>
    <rPh sb="204" eb="206">
      <t>シセツ</t>
    </rPh>
    <rPh sb="207" eb="209">
      <t>テイキョウ</t>
    </rPh>
    <rPh sb="209" eb="211">
      <t>デキ</t>
    </rPh>
    <rPh sb="215" eb="217">
      <t>シュウヘン</t>
    </rPh>
    <rPh sb="218" eb="220">
      <t>シエイ</t>
    </rPh>
    <rPh sb="220" eb="223">
      <t>チュウシャジョウ</t>
    </rPh>
    <rPh sb="225" eb="227">
      <t>レンケイ</t>
    </rPh>
    <rPh sb="228" eb="230">
      <t>シヤ</t>
    </rPh>
    <rPh sb="231" eb="232">
      <t>イ</t>
    </rPh>
    <rPh sb="234" eb="236">
      <t>イッソウ</t>
    </rPh>
    <rPh sb="236" eb="239">
      <t>コウリツテキ</t>
    </rPh>
    <rPh sb="240" eb="242">
      <t>シセツ</t>
    </rPh>
    <rPh sb="242" eb="244">
      <t>ウンヨウ</t>
    </rPh>
    <rPh sb="245" eb="246">
      <t>ツト</t>
    </rPh>
    <rPh sb="248" eb="250">
      <t>ヒツヨウ</t>
    </rPh>
    <rPh sb="256" eb="257">
      <t>カンガ</t>
    </rPh>
    <phoneticPr fontId="5"/>
  </si>
  <si>
    <t>　計画的な設備更新が一巡し、令和元年度をもって起債償還が完了したことから、収益面は大幅に改善されています。
　周辺の会館や公共施設を訪れる方が当該駐車場を利用するため、今後もこうした利用ニーズに支えられ、安定した実績を維持し、大きな収益を生むことが期待されています。
　利用者の満足度向上のため、また施設の長寿命化のため、今後も駐車場施設の適切な管理運営を行える体制を整えることが必要です。
　今後は、令和元年度中に策定予定の当該駐車場を含む市営市街地駐車場事業経営戦略に沿って、計画的に改修を行っていく予定です。</t>
    <rPh sb="1" eb="4">
      <t>ケイカクテキ</t>
    </rPh>
    <rPh sb="5" eb="7">
      <t>セツビ</t>
    </rPh>
    <rPh sb="7" eb="9">
      <t>コウシン</t>
    </rPh>
    <rPh sb="10" eb="12">
      <t>イチジュン</t>
    </rPh>
    <rPh sb="14" eb="16">
      <t>レイワ</t>
    </rPh>
    <rPh sb="17" eb="19">
      <t>ネンド</t>
    </rPh>
    <rPh sb="23" eb="25">
      <t>キサイ</t>
    </rPh>
    <rPh sb="25" eb="27">
      <t>ショウカン</t>
    </rPh>
    <rPh sb="28" eb="30">
      <t>カンリョウ</t>
    </rPh>
    <rPh sb="39" eb="40">
      <t>メン</t>
    </rPh>
    <rPh sb="41" eb="43">
      <t>オオハバ</t>
    </rPh>
    <rPh sb="44" eb="46">
      <t>カイゼン</t>
    </rPh>
    <rPh sb="55" eb="57">
      <t>シュウヘン</t>
    </rPh>
    <rPh sb="58" eb="60">
      <t>カイカン</t>
    </rPh>
    <rPh sb="61" eb="63">
      <t>コウキョウ</t>
    </rPh>
    <rPh sb="63" eb="65">
      <t>シセツ</t>
    </rPh>
    <rPh sb="66" eb="67">
      <t>オトズ</t>
    </rPh>
    <rPh sb="69" eb="70">
      <t>カタ</t>
    </rPh>
    <rPh sb="71" eb="73">
      <t>トウガイ</t>
    </rPh>
    <rPh sb="73" eb="76">
      <t>チュウシャジョウ</t>
    </rPh>
    <rPh sb="77" eb="79">
      <t>リヨウ</t>
    </rPh>
    <rPh sb="84" eb="86">
      <t>コンゴ</t>
    </rPh>
    <rPh sb="91" eb="93">
      <t>リヨウ</t>
    </rPh>
    <rPh sb="97" eb="98">
      <t>ササ</t>
    </rPh>
    <rPh sb="102" eb="104">
      <t>アンテイ</t>
    </rPh>
    <rPh sb="106" eb="108">
      <t>ジッセキ</t>
    </rPh>
    <rPh sb="109" eb="111">
      <t>イジ</t>
    </rPh>
    <rPh sb="113" eb="114">
      <t>オオ</t>
    </rPh>
    <rPh sb="116" eb="118">
      <t>シュウエキ</t>
    </rPh>
    <rPh sb="119" eb="120">
      <t>ウ</t>
    </rPh>
    <rPh sb="124" eb="126">
      <t>キタイ</t>
    </rPh>
    <rPh sb="135" eb="138">
      <t>リヨウシャ</t>
    </rPh>
    <rPh sb="139" eb="142">
      <t>マンゾクド</t>
    </rPh>
    <rPh sb="142" eb="144">
      <t>コウジョウ</t>
    </rPh>
    <rPh sb="150" eb="152">
      <t>シセツ</t>
    </rPh>
    <rPh sb="153" eb="157">
      <t>チョウジュミョウカ</t>
    </rPh>
    <rPh sb="161" eb="163">
      <t>コンゴ</t>
    </rPh>
    <rPh sb="164" eb="167">
      <t>チュウシャジョウ</t>
    </rPh>
    <rPh sb="167" eb="169">
      <t>シセツ</t>
    </rPh>
    <rPh sb="170" eb="172">
      <t>テキセツ</t>
    </rPh>
    <rPh sb="173" eb="175">
      <t>カンリ</t>
    </rPh>
    <rPh sb="175" eb="177">
      <t>ウンエイ</t>
    </rPh>
    <rPh sb="178" eb="179">
      <t>オコナ</t>
    </rPh>
    <rPh sb="181" eb="183">
      <t>タイセイ</t>
    </rPh>
    <rPh sb="184" eb="185">
      <t>トトノ</t>
    </rPh>
    <rPh sb="190" eb="192">
      <t>ヒツヨウ</t>
    </rPh>
    <rPh sb="197" eb="199">
      <t>コンゴ</t>
    </rPh>
    <rPh sb="201" eb="203">
      <t>レイワ</t>
    </rPh>
    <rPh sb="203" eb="205">
      <t>ガンネン</t>
    </rPh>
    <rPh sb="205" eb="206">
      <t>ド</t>
    </rPh>
    <rPh sb="206" eb="207">
      <t>チュウ</t>
    </rPh>
    <rPh sb="208" eb="210">
      <t>サクテイ</t>
    </rPh>
    <rPh sb="210" eb="212">
      <t>ヨテイ</t>
    </rPh>
    <rPh sb="213" eb="215">
      <t>トウガイ</t>
    </rPh>
    <rPh sb="215" eb="218">
      <t>チュウシャジョウ</t>
    </rPh>
    <rPh sb="219" eb="220">
      <t>フク</t>
    </rPh>
    <rPh sb="221" eb="223">
      <t>シエイ</t>
    </rPh>
    <rPh sb="223" eb="226">
      <t>シガイチ</t>
    </rPh>
    <rPh sb="226" eb="229">
      <t>チュウシャジョウ</t>
    </rPh>
    <rPh sb="229" eb="231">
      <t>ジギョウ</t>
    </rPh>
    <rPh sb="231" eb="233">
      <t>ケイエイ</t>
    </rPh>
    <rPh sb="233" eb="235">
      <t>センリャク</t>
    </rPh>
    <rPh sb="236" eb="237">
      <t>ソ</t>
    </rPh>
    <rPh sb="240" eb="243">
      <t>ケイカクテキ</t>
    </rPh>
    <rPh sb="244" eb="246">
      <t>カイシュウ</t>
    </rPh>
    <rPh sb="247" eb="248">
      <t>オコナ</t>
    </rPh>
    <rPh sb="252" eb="25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</si>
</sst>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94</c:v>
                </c:pt>
                <c:pt idx="1">
                  <c:v>83.2</c:v>
                </c:pt>
                <c:pt idx="2">
                  <c:v>95.4</c:v>
                </c:pt>
                <c:pt idx="3">
                  <c:v>259.2</c:v>
                </c:pt>
                <c:pt idx="4">
                  <c:v>163.19999999999999</c:v>
                </c:pt>
              </c:numCache>
            </c:numRef>
          </c:val>
          <c:extLst>
            <c:ext xmlns:c16="http://schemas.microsoft.com/office/drawing/2014/chart" uri="{C3380CC4-5D6E-409C-BE32-E72D297353CC}">
              <c16:uniqueId val="{00000000-34F0-4F13-B0AD-E04705EB8DE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34F0-4F13-B0AD-E04705EB8DE2}"/>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40.5</c:v>
                </c:pt>
                <c:pt idx="1">
                  <c:v>39.1</c:v>
                </c:pt>
                <c:pt idx="2">
                  <c:v>41</c:v>
                </c:pt>
                <c:pt idx="3">
                  <c:v>6.2</c:v>
                </c:pt>
                <c:pt idx="4">
                  <c:v>0</c:v>
                </c:pt>
              </c:numCache>
            </c:numRef>
          </c:val>
          <c:extLst>
            <c:ext xmlns:c16="http://schemas.microsoft.com/office/drawing/2014/chart" uri="{C3380CC4-5D6E-409C-BE32-E72D297353CC}">
              <c16:uniqueId val="{00000000-7830-4D8D-9BD8-1CB2789B97B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7830-4D8D-9BD8-1CB2789B97B9}"/>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E9BD-421F-8DCE-C5F815544D8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9BD-421F-8DCE-C5F815544D86}"/>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15B7-4894-B7C0-5F6BBF97988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5B7-4894-B7C0-5F6BBF97988B}"/>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A23-451D-9BB7-5440E7F5D79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3A23-451D-9BB7-5440E7F5D79D}"/>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63E-4D3F-BB99-3FB7E630DC1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463E-4D3F-BB99-3FB7E630DC14}"/>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183</c:v>
                </c:pt>
                <c:pt idx="1">
                  <c:v>157</c:v>
                </c:pt>
                <c:pt idx="2">
                  <c:v>149.69999999999999</c:v>
                </c:pt>
                <c:pt idx="3">
                  <c:v>266.5</c:v>
                </c:pt>
                <c:pt idx="4">
                  <c:v>164.2</c:v>
                </c:pt>
              </c:numCache>
            </c:numRef>
          </c:val>
          <c:extLst>
            <c:ext xmlns:c16="http://schemas.microsoft.com/office/drawing/2014/chart" uri="{C3380CC4-5D6E-409C-BE32-E72D297353CC}">
              <c16:uniqueId val="{00000000-3D58-43E5-977B-5A787EAB949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3D58-43E5-977B-5A787EAB9491}"/>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30.7</c:v>
                </c:pt>
                <c:pt idx="1">
                  <c:v>16.5</c:v>
                </c:pt>
                <c:pt idx="2">
                  <c:v>34.700000000000003</c:v>
                </c:pt>
                <c:pt idx="3">
                  <c:v>67.3</c:v>
                </c:pt>
                <c:pt idx="4">
                  <c:v>38.700000000000003</c:v>
                </c:pt>
              </c:numCache>
            </c:numRef>
          </c:val>
          <c:extLst>
            <c:ext xmlns:c16="http://schemas.microsoft.com/office/drawing/2014/chart" uri="{C3380CC4-5D6E-409C-BE32-E72D297353CC}">
              <c16:uniqueId val="{00000000-4F6C-468F-87C9-AA50F130FFC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4F6C-468F-87C9-AA50F130FFC9}"/>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20594</c:v>
                </c:pt>
                <c:pt idx="1">
                  <c:v>11779</c:v>
                </c:pt>
                <c:pt idx="2">
                  <c:v>21554</c:v>
                </c:pt>
                <c:pt idx="3">
                  <c:v>73341</c:v>
                </c:pt>
                <c:pt idx="4">
                  <c:v>31834</c:v>
                </c:pt>
              </c:numCache>
            </c:numRef>
          </c:val>
          <c:extLst>
            <c:ext xmlns:c16="http://schemas.microsoft.com/office/drawing/2014/chart" uri="{C3380CC4-5D6E-409C-BE32-E72D297353CC}">
              <c16:uniqueId val="{00000000-4AC8-4BE8-9158-6F6CFB4D6B6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4AC8-4BE8-9158-6F6CFB4D6B67}"/>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I85" sqref="NI8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長野県松本市　松本市営中央駐車場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6107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165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94</v>
      </c>
      <c r="V31" s="110"/>
      <c r="W31" s="110"/>
      <c r="X31" s="110"/>
      <c r="Y31" s="110"/>
      <c r="Z31" s="110"/>
      <c r="AA31" s="110"/>
      <c r="AB31" s="110"/>
      <c r="AC31" s="110"/>
      <c r="AD31" s="110"/>
      <c r="AE31" s="110"/>
      <c r="AF31" s="110"/>
      <c r="AG31" s="110"/>
      <c r="AH31" s="110"/>
      <c r="AI31" s="110"/>
      <c r="AJ31" s="110"/>
      <c r="AK31" s="110"/>
      <c r="AL31" s="110"/>
      <c r="AM31" s="110"/>
      <c r="AN31" s="110">
        <f>データ!Z7</f>
        <v>83.2</v>
      </c>
      <c r="AO31" s="110"/>
      <c r="AP31" s="110"/>
      <c r="AQ31" s="110"/>
      <c r="AR31" s="110"/>
      <c r="AS31" s="110"/>
      <c r="AT31" s="110"/>
      <c r="AU31" s="110"/>
      <c r="AV31" s="110"/>
      <c r="AW31" s="110"/>
      <c r="AX31" s="110"/>
      <c r="AY31" s="110"/>
      <c r="AZ31" s="110"/>
      <c r="BA31" s="110"/>
      <c r="BB31" s="110"/>
      <c r="BC31" s="110"/>
      <c r="BD31" s="110"/>
      <c r="BE31" s="110"/>
      <c r="BF31" s="110"/>
      <c r="BG31" s="110">
        <f>データ!AA7</f>
        <v>95.4</v>
      </c>
      <c r="BH31" s="110"/>
      <c r="BI31" s="110"/>
      <c r="BJ31" s="110"/>
      <c r="BK31" s="110"/>
      <c r="BL31" s="110"/>
      <c r="BM31" s="110"/>
      <c r="BN31" s="110"/>
      <c r="BO31" s="110"/>
      <c r="BP31" s="110"/>
      <c r="BQ31" s="110"/>
      <c r="BR31" s="110"/>
      <c r="BS31" s="110"/>
      <c r="BT31" s="110"/>
      <c r="BU31" s="110"/>
      <c r="BV31" s="110"/>
      <c r="BW31" s="110"/>
      <c r="BX31" s="110"/>
      <c r="BY31" s="110"/>
      <c r="BZ31" s="110">
        <f>データ!AB7</f>
        <v>259.2</v>
      </c>
      <c r="CA31" s="110"/>
      <c r="CB31" s="110"/>
      <c r="CC31" s="110"/>
      <c r="CD31" s="110"/>
      <c r="CE31" s="110"/>
      <c r="CF31" s="110"/>
      <c r="CG31" s="110"/>
      <c r="CH31" s="110"/>
      <c r="CI31" s="110"/>
      <c r="CJ31" s="110"/>
      <c r="CK31" s="110"/>
      <c r="CL31" s="110"/>
      <c r="CM31" s="110"/>
      <c r="CN31" s="110"/>
      <c r="CO31" s="110"/>
      <c r="CP31" s="110"/>
      <c r="CQ31" s="110"/>
      <c r="CR31" s="110"/>
      <c r="CS31" s="110">
        <f>データ!AC7</f>
        <v>163.19999999999999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183</v>
      </c>
      <c r="JD31" s="81"/>
      <c r="JE31" s="81"/>
      <c r="JF31" s="81"/>
      <c r="JG31" s="81"/>
      <c r="JH31" s="81"/>
      <c r="JI31" s="81"/>
      <c r="JJ31" s="81"/>
      <c r="JK31" s="81"/>
      <c r="JL31" s="81"/>
      <c r="JM31" s="81"/>
      <c r="JN31" s="81"/>
      <c r="JO31" s="81"/>
      <c r="JP31" s="81"/>
      <c r="JQ31" s="81"/>
      <c r="JR31" s="81"/>
      <c r="JS31" s="81"/>
      <c r="JT31" s="81"/>
      <c r="JU31" s="82"/>
      <c r="JV31" s="80">
        <f>データ!DL7</f>
        <v>157</v>
      </c>
      <c r="JW31" s="81"/>
      <c r="JX31" s="81"/>
      <c r="JY31" s="81"/>
      <c r="JZ31" s="81"/>
      <c r="KA31" s="81"/>
      <c r="KB31" s="81"/>
      <c r="KC31" s="81"/>
      <c r="KD31" s="81"/>
      <c r="KE31" s="81"/>
      <c r="KF31" s="81"/>
      <c r="KG31" s="81"/>
      <c r="KH31" s="81"/>
      <c r="KI31" s="81"/>
      <c r="KJ31" s="81"/>
      <c r="KK31" s="81"/>
      <c r="KL31" s="81"/>
      <c r="KM31" s="81"/>
      <c r="KN31" s="82"/>
      <c r="KO31" s="80">
        <f>データ!DM7</f>
        <v>149.69999999999999</v>
      </c>
      <c r="KP31" s="81"/>
      <c r="KQ31" s="81"/>
      <c r="KR31" s="81"/>
      <c r="KS31" s="81"/>
      <c r="KT31" s="81"/>
      <c r="KU31" s="81"/>
      <c r="KV31" s="81"/>
      <c r="KW31" s="81"/>
      <c r="KX31" s="81"/>
      <c r="KY31" s="81"/>
      <c r="KZ31" s="81"/>
      <c r="LA31" s="81"/>
      <c r="LB31" s="81"/>
      <c r="LC31" s="81"/>
      <c r="LD31" s="81"/>
      <c r="LE31" s="81"/>
      <c r="LF31" s="81"/>
      <c r="LG31" s="82"/>
      <c r="LH31" s="80">
        <f>データ!DN7</f>
        <v>266.5</v>
      </c>
      <c r="LI31" s="81"/>
      <c r="LJ31" s="81"/>
      <c r="LK31" s="81"/>
      <c r="LL31" s="81"/>
      <c r="LM31" s="81"/>
      <c r="LN31" s="81"/>
      <c r="LO31" s="81"/>
      <c r="LP31" s="81"/>
      <c r="LQ31" s="81"/>
      <c r="LR31" s="81"/>
      <c r="LS31" s="81"/>
      <c r="LT31" s="81"/>
      <c r="LU31" s="81"/>
      <c r="LV31" s="81"/>
      <c r="LW31" s="81"/>
      <c r="LX31" s="81"/>
      <c r="LY31" s="81"/>
      <c r="LZ31" s="82"/>
      <c r="MA31" s="80">
        <f>データ!DO7</f>
        <v>164.2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30.7</v>
      </c>
      <c r="EM52" s="110"/>
      <c r="EN52" s="110"/>
      <c r="EO52" s="110"/>
      <c r="EP52" s="110"/>
      <c r="EQ52" s="110"/>
      <c r="ER52" s="110"/>
      <c r="ES52" s="110"/>
      <c r="ET52" s="110"/>
      <c r="EU52" s="110"/>
      <c r="EV52" s="110"/>
      <c r="EW52" s="110"/>
      <c r="EX52" s="110"/>
      <c r="EY52" s="110"/>
      <c r="EZ52" s="110"/>
      <c r="FA52" s="110"/>
      <c r="FB52" s="110"/>
      <c r="FC52" s="110"/>
      <c r="FD52" s="110"/>
      <c r="FE52" s="110">
        <f>データ!BG7</f>
        <v>16.5</v>
      </c>
      <c r="FF52" s="110"/>
      <c r="FG52" s="110"/>
      <c r="FH52" s="110"/>
      <c r="FI52" s="110"/>
      <c r="FJ52" s="110"/>
      <c r="FK52" s="110"/>
      <c r="FL52" s="110"/>
      <c r="FM52" s="110"/>
      <c r="FN52" s="110"/>
      <c r="FO52" s="110"/>
      <c r="FP52" s="110"/>
      <c r="FQ52" s="110"/>
      <c r="FR52" s="110"/>
      <c r="FS52" s="110"/>
      <c r="FT52" s="110"/>
      <c r="FU52" s="110"/>
      <c r="FV52" s="110"/>
      <c r="FW52" s="110"/>
      <c r="FX52" s="110">
        <f>データ!BH7</f>
        <v>34.700000000000003</v>
      </c>
      <c r="FY52" s="110"/>
      <c r="FZ52" s="110"/>
      <c r="GA52" s="110"/>
      <c r="GB52" s="110"/>
      <c r="GC52" s="110"/>
      <c r="GD52" s="110"/>
      <c r="GE52" s="110"/>
      <c r="GF52" s="110"/>
      <c r="GG52" s="110"/>
      <c r="GH52" s="110"/>
      <c r="GI52" s="110"/>
      <c r="GJ52" s="110"/>
      <c r="GK52" s="110"/>
      <c r="GL52" s="110"/>
      <c r="GM52" s="110"/>
      <c r="GN52" s="110"/>
      <c r="GO52" s="110"/>
      <c r="GP52" s="110"/>
      <c r="GQ52" s="110">
        <f>データ!BI7</f>
        <v>67.3</v>
      </c>
      <c r="GR52" s="110"/>
      <c r="GS52" s="110"/>
      <c r="GT52" s="110"/>
      <c r="GU52" s="110"/>
      <c r="GV52" s="110"/>
      <c r="GW52" s="110"/>
      <c r="GX52" s="110"/>
      <c r="GY52" s="110"/>
      <c r="GZ52" s="110"/>
      <c r="HA52" s="110"/>
      <c r="HB52" s="110"/>
      <c r="HC52" s="110"/>
      <c r="HD52" s="110"/>
      <c r="HE52" s="110"/>
      <c r="HF52" s="110"/>
      <c r="HG52" s="110"/>
      <c r="HH52" s="110"/>
      <c r="HI52" s="110"/>
      <c r="HJ52" s="110">
        <f>データ!BJ7</f>
        <v>38.700000000000003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20594</v>
      </c>
      <c r="JD52" s="106"/>
      <c r="JE52" s="106"/>
      <c r="JF52" s="106"/>
      <c r="JG52" s="106"/>
      <c r="JH52" s="106"/>
      <c r="JI52" s="106"/>
      <c r="JJ52" s="106"/>
      <c r="JK52" s="106"/>
      <c r="JL52" s="106"/>
      <c r="JM52" s="106"/>
      <c r="JN52" s="106"/>
      <c r="JO52" s="106"/>
      <c r="JP52" s="106"/>
      <c r="JQ52" s="106"/>
      <c r="JR52" s="106"/>
      <c r="JS52" s="106"/>
      <c r="JT52" s="106"/>
      <c r="JU52" s="106"/>
      <c r="JV52" s="106">
        <f>データ!BR7</f>
        <v>11779</v>
      </c>
      <c r="JW52" s="106"/>
      <c r="JX52" s="106"/>
      <c r="JY52" s="106"/>
      <c r="JZ52" s="106"/>
      <c r="KA52" s="106"/>
      <c r="KB52" s="106"/>
      <c r="KC52" s="106"/>
      <c r="KD52" s="106"/>
      <c r="KE52" s="106"/>
      <c r="KF52" s="106"/>
      <c r="KG52" s="106"/>
      <c r="KH52" s="106"/>
      <c r="KI52" s="106"/>
      <c r="KJ52" s="106"/>
      <c r="KK52" s="106"/>
      <c r="KL52" s="106"/>
      <c r="KM52" s="106"/>
      <c r="KN52" s="106"/>
      <c r="KO52" s="106">
        <f>データ!BS7</f>
        <v>21554</v>
      </c>
      <c r="KP52" s="106"/>
      <c r="KQ52" s="106"/>
      <c r="KR52" s="106"/>
      <c r="KS52" s="106"/>
      <c r="KT52" s="106"/>
      <c r="KU52" s="106"/>
      <c r="KV52" s="106"/>
      <c r="KW52" s="106"/>
      <c r="KX52" s="106"/>
      <c r="KY52" s="106"/>
      <c r="KZ52" s="106"/>
      <c r="LA52" s="106"/>
      <c r="LB52" s="106"/>
      <c r="LC52" s="106"/>
      <c r="LD52" s="106"/>
      <c r="LE52" s="106"/>
      <c r="LF52" s="106"/>
      <c r="LG52" s="106"/>
      <c r="LH52" s="106">
        <f>データ!BT7</f>
        <v>73341</v>
      </c>
      <c r="LI52" s="106"/>
      <c r="LJ52" s="106"/>
      <c r="LK52" s="106"/>
      <c r="LL52" s="106"/>
      <c r="LM52" s="106"/>
      <c r="LN52" s="106"/>
      <c r="LO52" s="106"/>
      <c r="LP52" s="106"/>
      <c r="LQ52" s="106"/>
      <c r="LR52" s="106"/>
      <c r="LS52" s="106"/>
      <c r="LT52" s="106"/>
      <c r="LU52" s="106"/>
      <c r="LV52" s="106"/>
      <c r="LW52" s="106"/>
      <c r="LX52" s="106"/>
      <c r="LY52" s="106"/>
      <c r="LZ52" s="106"/>
      <c r="MA52" s="106">
        <f>データ!BU7</f>
        <v>31834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46</v>
      </c>
      <c r="AO53" s="106"/>
      <c r="AP53" s="106"/>
      <c r="AQ53" s="106"/>
      <c r="AR53" s="106"/>
      <c r="AS53" s="106"/>
      <c r="AT53" s="106"/>
      <c r="AU53" s="106"/>
      <c r="AV53" s="106"/>
      <c r="AW53" s="106"/>
      <c r="AX53" s="106"/>
      <c r="AY53" s="106"/>
      <c r="AZ53" s="106"/>
      <c r="BA53" s="106"/>
      <c r="BB53" s="106"/>
      <c r="BC53" s="106"/>
      <c r="BD53" s="106"/>
      <c r="BE53" s="106"/>
      <c r="BF53" s="106"/>
      <c r="BG53" s="106">
        <f>データ!BB7</f>
        <v>39</v>
      </c>
      <c r="BH53" s="106"/>
      <c r="BI53" s="106"/>
      <c r="BJ53" s="106"/>
      <c r="BK53" s="106"/>
      <c r="BL53" s="106"/>
      <c r="BM53" s="106"/>
      <c r="BN53" s="106"/>
      <c r="BO53" s="106"/>
      <c r="BP53" s="106"/>
      <c r="BQ53" s="106"/>
      <c r="BR53" s="106"/>
      <c r="BS53" s="106"/>
      <c r="BT53" s="106"/>
      <c r="BU53" s="106"/>
      <c r="BV53" s="106"/>
      <c r="BW53" s="106"/>
      <c r="BX53" s="106"/>
      <c r="BY53" s="106"/>
      <c r="BZ53" s="106">
        <f>データ!BC7</f>
        <v>25</v>
      </c>
      <c r="CA53" s="106"/>
      <c r="CB53" s="106"/>
      <c r="CC53" s="106"/>
      <c r="CD53" s="106"/>
      <c r="CE53" s="106"/>
      <c r="CF53" s="106"/>
      <c r="CG53" s="106"/>
      <c r="CH53" s="106"/>
      <c r="CI53" s="106"/>
      <c r="CJ53" s="106"/>
      <c r="CK53" s="106"/>
      <c r="CL53" s="106"/>
      <c r="CM53" s="106"/>
      <c r="CN53" s="106"/>
      <c r="CO53" s="106"/>
      <c r="CP53" s="106"/>
      <c r="CQ53" s="106"/>
      <c r="CR53" s="106"/>
      <c r="CS53" s="106">
        <f>データ!BD7</f>
        <v>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44860</v>
      </c>
      <c r="JD53" s="106"/>
      <c r="JE53" s="106"/>
      <c r="JF53" s="106"/>
      <c r="JG53" s="106"/>
      <c r="JH53" s="106"/>
      <c r="JI53" s="106"/>
      <c r="JJ53" s="106"/>
      <c r="JK53" s="106"/>
      <c r="JL53" s="106"/>
      <c r="JM53" s="106"/>
      <c r="JN53" s="106"/>
      <c r="JO53" s="106"/>
      <c r="JP53" s="106"/>
      <c r="JQ53" s="106"/>
      <c r="JR53" s="106"/>
      <c r="JS53" s="106"/>
      <c r="JT53" s="106"/>
      <c r="JU53" s="106"/>
      <c r="JV53" s="106">
        <f>データ!BW7</f>
        <v>37496</v>
      </c>
      <c r="JW53" s="106"/>
      <c r="JX53" s="106"/>
      <c r="JY53" s="106"/>
      <c r="JZ53" s="106"/>
      <c r="KA53" s="106"/>
      <c r="KB53" s="106"/>
      <c r="KC53" s="106"/>
      <c r="KD53" s="106"/>
      <c r="KE53" s="106"/>
      <c r="KF53" s="106"/>
      <c r="KG53" s="106"/>
      <c r="KH53" s="106"/>
      <c r="KI53" s="106"/>
      <c r="KJ53" s="106"/>
      <c r="KK53" s="106"/>
      <c r="KL53" s="106"/>
      <c r="KM53" s="106"/>
      <c r="KN53" s="106"/>
      <c r="KO53" s="106">
        <f>データ!BX7</f>
        <v>31888</v>
      </c>
      <c r="KP53" s="106"/>
      <c r="KQ53" s="106"/>
      <c r="KR53" s="106"/>
      <c r="KS53" s="106"/>
      <c r="KT53" s="106"/>
      <c r="KU53" s="106"/>
      <c r="KV53" s="106"/>
      <c r="KW53" s="106"/>
      <c r="KX53" s="106"/>
      <c r="KY53" s="106"/>
      <c r="KZ53" s="106"/>
      <c r="LA53" s="106"/>
      <c r="LB53" s="106"/>
      <c r="LC53" s="106"/>
      <c r="LD53" s="106"/>
      <c r="LE53" s="106"/>
      <c r="LF53" s="106"/>
      <c r="LG53" s="106"/>
      <c r="LH53" s="106">
        <f>データ!BY7</f>
        <v>13314</v>
      </c>
      <c r="LI53" s="106"/>
      <c r="LJ53" s="106"/>
      <c r="LK53" s="106"/>
      <c r="LL53" s="106"/>
      <c r="LM53" s="106"/>
      <c r="LN53" s="106"/>
      <c r="LO53" s="106"/>
      <c r="LP53" s="106"/>
      <c r="LQ53" s="106"/>
      <c r="LR53" s="106"/>
      <c r="LS53" s="106"/>
      <c r="LT53" s="106"/>
      <c r="LU53" s="106"/>
      <c r="LV53" s="106"/>
      <c r="LW53" s="106"/>
      <c r="LX53" s="106"/>
      <c r="LY53" s="106"/>
      <c r="LZ53" s="106"/>
      <c r="MA53" s="106">
        <f>データ!BZ7</f>
        <v>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66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50345</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40.5</v>
      </c>
      <c r="KB77" s="81"/>
      <c r="KC77" s="81"/>
      <c r="KD77" s="81"/>
      <c r="KE77" s="81"/>
      <c r="KF77" s="81"/>
      <c r="KG77" s="81"/>
      <c r="KH77" s="81"/>
      <c r="KI77" s="81"/>
      <c r="KJ77" s="81"/>
      <c r="KK77" s="81"/>
      <c r="KL77" s="81"/>
      <c r="KM77" s="81"/>
      <c r="KN77" s="81"/>
      <c r="KO77" s="82"/>
      <c r="KP77" s="80">
        <f>データ!DA7</f>
        <v>39.1</v>
      </c>
      <c r="KQ77" s="81"/>
      <c r="KR77" s="81"/>
      <c r="KS77" s="81"/>
      <c r="KT77" s="81"/>
      <c r="KU77" s="81"/>
      <c r="KV77" s="81"/>
      <c r="KW77" s="81"/>
      <c r="KX77" s="81"/>
      <c r="KY77" s="81"/>
      <c r="KZ77" s="81"/>
      <c r="LA77" s="81"/>
      <c r="LB77" s="81"/>
      <c r="LC77" s="81"/>
      <c r="LD77" s="82"/>
      <c r="LE77" s="80">
        <f>データ!DB7</f>
        <v>41</v>
      </c>
      <c r="LF77" s="81"/>
      <c r="LG77" s="81"/>
      <c r="LH77" s="81"/>
      <c r="LI77" s="81"/>
      <c r="LJ77" s="81"/>
      <c r="LK77" s="81"/>
      <c r="LL77" s="81"/>
      <c r="LM77" s="81"/>
      <c r="LN77" s="81"/>
      <c r="LO77" s="81"/>
      <c r="LP77" s="81"/>
      <c r="LQ77" s="81"/>
      <c r="LR77" s="81"/>
      <c r="LS77" s="82"/>
      <c r="LT77" s="80">
        <f>データ!DC7</f>
        <v>6.2</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4wBTfJNJCdblGldPyLscP0kklfwlbpyjX2G3jNDR78u7eNBsBllWZwvqbZUpAIGzlEpD+KS0opG2gQo8fGeKig==" saltValue="i0ggyOZPWhPw2aqXobf9q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99</v>
      </c>
      <c r="AN5" s="59" t="s">
        <v>100</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89</v>
      </c>
      <c r="BH5" s="59" t="s">
        <v>90</v>
      </c>
      <c r="BI5" s="59" t="s">
        <v>99</v>
      </c>
      <c r="BJ5" s="59" t="s">
        <v>92</v>
      </c>
      <c r="BK5" s="59" t="s">
        <v>93</v>
      </c>
      <c r="BL5" s="59" t="s">
        <v>94</v>
      </c>
      <c r="BM5" s="59" t="s">
        <v>95</v>
      </c>
      <c r="BN5" s="59" t="s">
        <v>96</v>
      </c>
      <c r="BO5" s="59" t="s">
        <v>97</v>
      </c>
      <c r="BP5" s="59" t="s">
        <v>98</v>
      </c>
      <c r="BQ5" s="59" t="s">
        <v>88</v>
      </c>
      <c r="BR5" s="59" t="s">
        <v>89</v>
      </c>
      <c r="BS5" s="59" t="s">
        <v>90</v>
      </c>
      <c r="BT5" s="59" t="s">
        <v>91</v>
      </c>
      <c r="BU5" s="59" t="s">
        <v>92</v>
      </c>
      <c r="BV5" s="59" t="s">
        <v>93</v>
      </c>
      <c r="BW5" s="59" t="s">
        <v>94</v>
      </c>
      <c r="BX5" s="59" t="s">
        <v>95</v>
      </c>
      <c r="BY5" s="59" t="s">
        <v>96</v>
      </c>
      <c r="BZ5" s="59" t="s">
        <v>97</v>
      </c>
      <c r="CA5" s="59" t="s">
        <v>98</v>
      </c>
      <c r="CB5" s="59" t="s">
        <v>101</v>
      </c>
      <c r="CC5" s="59" t="s">
        <v>89</v>
      </c>
      <c r="CD5" s="59" t="s">
        <v>102</v>
      </c>
      <c r="CE5" s="59" t="s">
        <v>91</v>
      </c>
      <c r="CF5" s="59" t="s">
        <v>92</v>
      </c>
      <c r="CG5" s="59" t="s">
        <v>93</v>
      </c>
      <c r="CH5" s="59" t="s">
        <v>94</v>
      </c>
      <c r="CI5" s="59" t="s">
        <v>95</v>
      </c>
      <c r="CJ5" s="59" t="s">
        <v>96</v>
      </c>
      <c r="CK5" s="59" t="s">
        <v>97</v>
      </c>
      <c r="CL5" s="59" t="s">
        <v>98</v>
      </c>
      <c r="CM5" s="150"/>
      <c r="CN5" s="150"/>
      <c r="CO5" s="59" t="s">
        <v>88</v>
      </c>
      <c r="CP5" s="59" t="s">
        <v>89</v>
      </c>
      <c r="CQ5" s="59" t="s">
        <v>90</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101</v>
      </c>
      <c r="DL5" s="59" t="s">
        <v>103</v>
      </c>
      <c r="DM5" s="59" t="s">
        <v>90</v>
      </c>
      <c r="DN5" s="59" t="s">
        <v>91</v>
      </c>
      <c r="DO5" s="59" t="s">
        <v>92</v>
      </c>
      <c r="DP5" s="59" t="s">
        <v>93</v>
      </c>
      <c r="DQ5" s="59" t="s">
        <v>94</v>
      </c>
      <c r="DR5" s="59" t="s">
        <v>95</v>
      </c>
      <c r="DS5" s="59" t="s">
        <v>96</v>
      </c>
      <c r="DT5" s="59" t="s">
        <v>97</v>
      </c>
      <c r="DU5" s="59" t="s">
        <v>98</v>
      </c>
    </row>
    <row r="6" spans="1:125" s="66" customFormat="1" x14ac:dyDescent="0.15">
      <c r="A6" s="49" t="s">
        <v>104</v>
      </c>
      <c r="B6" s="60">
        <f>B8</f>
        <v>2018</v>
      </c>
      <c r="C6" s="60">
        <f t="shared" ref="C6:X6" si="1">C8</f>
        <v>202029</v>
      </c>
      <c r="D6" s="60">
        <f t="shared" si="1"/>
        <v>47</v>
      </c>
      <c r="E6" s="60">
        <f t="shared" si="1"/>
        <v>14</v>
      </c>
      <c r="F6" s="60">
        <f t="shared" si="1"/>
        <v>0</v>
      </c>
      <c r="G6" s="60">
        <f t="shared" si="1"/>
        <v>3</v>
      </c>
      <c r="H6" s="60" t="str">
        <f>SUBSTITUTE(H8,"　","")</f>
        <v>長野県松本市</v>
      </c>
      <c r="I6" s="60" t="str">
        <f t="shared" si="1"/>
        <v>松本市営中央駐車場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19</v>
      </c>
      <c r="S6" s="62" t="str">
        <f t="shared" si="1"/>
        <v>商業施設</v>
      </c>
      <c r="T6" s="62" t="str">
        <f t="shared" si="1"/>
        <v>有</v>
      </c>
      <c r="U6" s="63">
        <f t="shared" si="1"/>
        <v>6107</v>
      </c>
      <c r="V6" s="63">
        <f t="shared" si="1"/>
        <v>165</v>
      </c>
      <c r="W6" s="63">
        <f t="shared" si="1"/>
        <v>300</v>
      </c>
      <c r="X6" s="62" t="str">
        <f t="shared" si="1"/>
        <v>代行制</v>
      </c>
      <c r="Y6" s="64">
        <f>IF(Y8="-",NA(),Y8)</f>
        <v>94</v>
      </c>
      <c r="Z6" s="64">
        <f t="shared" ref="Z6:AH6" si="2">IF(Z8="-",NA(),Z8)</f>
        <v>83.2</v>
      </c>
      <c r="AA6" s="64">
        <f t="shared" si="2"/>
        <v>95.4</v>
      </c>
      <c r="AB6" s="64">
        <f t="shared" si="2"/>
        <v>259.2</v>
      </c>
      <c r="AC6" s="64">
        <f t="shared" si="2"/>
        <v>163.19999999999999</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30.7</v>
      </c>
      <c r="BG6" s="64">
        <f t="shared" ref="BG6:BO6" si="5">IF(BG8="-",NA(),BG8)</f>
        <v>16.5</v>
      </c>
      <c r="BH6" s="64">
        <f t="shared" si="5"/>
        <v>34.700000000000003</v>
      </c>
      <c r="BI6" s="64">
        <f t="shared" si="5"/>
        <v>67.3</v>
      </c>
      <c r="BJ6" s="64">
        <f t="shared" si="5"/>
        <v>38.700000000000003</v>
      </c>
      <c r="BK6" s="64">
        <f t="shared" si="5"/>
        <v>33.6</v>
      </c>
      <c r="BL6" s="64">
        <f t="shared" si="5"/>
        <v>33.200000000000003</v>
      </c>
      <c r="BM6" s="64">
        <f t="shared" si="5"/>
        <v>29.6</v>
      </c>
      <c r="BN6" s="64">
        <f t="shared" si="5"/>
        <v>29.2</v>
      </c>
      <c r="BO6" s="64">
        <f t="shared" si="5"/>
        <v>30.4</v>
      </c>
      <c r="BP6" s="61" t="str">
        <f>IF(BP8="-","",IF(BP8="-","【-】","【"&amp;SUBSTITUTE(TEXT(BP8,"#,##0.0"),"-","△")&amp;"】"))</f>
        <v>【26.3】</v>
      </c>
      <c r="BQ6" s="65">
        <f>IF(BQ8="-",NA(),BQ8)</f>
        <v>20594</v>
      </c>
      <c r="BR6" s="65">
        <f t="shared" ref="BR6:BZ6" si="6">IF(BR8="-",NA(),BR8)</f>
        <v>11779</v>
      </c>
      <c r="BS6" s="65">
        <f t="shared" si="6"/>
        <v>21554</v>
      </c>
      <c r="BT6" s="65">
        <f t="shared" si="6"/>
        <v>73341</v>
      </c>
      <c r="BU6" s="65">
        <f t="shared" si="6"/>
        <v>31834</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105</v>
      </c>
      <c r="CM6" s="63">
        <f t="shared" ref="CM6:CN6" si="7">CM8</f>
        <v>66</v>
      </c>
      <c r="CN6" s="63">
        <f t="shared" si="7"/>
        <v>50345</v>
      </c>
      <c r="CO6" s="64"/>
      <c r="CP6" s="64"/>
      <c r="CQ6" s="64"/>
      <c r="CR6" s="64"/>
      <c r="CS6" s="64"/>
      <c r="CT6" s="64"/>
      <c r="CU6" s="64"/>
      <c r="CV6" s="64"/>
      <c r="CW6" s="64"/>
      <c r="CX6" s="64"/>
      <c r="CY6" s="61" t="s">
        <v>106</v>
      </c>
      <c r="CZ6" s="64">
        <f>IF(CZ8="-",NA(),CZ8)</f>
        <v>40.5</v>
      </c>
      <c r="DA6" s="64">
        <f t="shared" ref="DA6:DI6" si="8">IF(DA8="-",NA(),DA8)</f>
        <v>39.1</v>
      </c>
      <c r="DB6" s="64">
        <f t="shared" si="8"/>
        <v>41</v>
      </c>
      <c r="DC6" s="64">
        <f t="shared" si="8"/>
        <v>6.2</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183</v>
      </c>
      <c r="DL6" s="64">
        <f t="shared" ref="DL6:DT6" si="9">IF(DL8="-",NA(),DL8)</f>
        <v>157</v>
      </c>
      <c r="DM6" s="64">
        <f t="shared" si="9"/>
        <v>149.69999999999999</v>
      </c>
      <c r="DN6" s="64">
        <f t="shared" si="9"/>
        <v>266.5</v>
      </c>
      <c r="DO6" s="64">
        <f t="shared" si="9"/>
        <v>164.2</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107</v>
      </c>
      <c r="B7" s="60">
        <f t="shared" ref="B7:X7" si="10">B8</f>
        <v>2018</v>
      </c>
      <c r="C7" s="60">
        <f t="shared" si="10"/>
        <v>202029</v>
      </c>
      <c r="D7" s="60">
        <f t="shared" si="10"/>
        <v>47</v>
      </c>
      <c r="E7" s="60">
        <f t="shared" si="10"/>
        <v>14</v>
      </c>
      <c r="F7" s="60">
        <f t="shared" si="10"/>
        <v>0</v>
      </c>
      <c r="G7" s="60">
        <f t="shared" si="10"/>
        <v>3</v>
      </c>
      <c r="H7" s="60" t="str">
        <f t="shared" si="10"/>
        <v>長野県　松本市</v>
      </c>
      <c r="I7" s="60" t="str">
        <f t="shared" si="10"/>
        <v>松本市営中央駐車場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19</v>
      </c>
      <c r="S7" s="62" t="str">
        <f t="shared" si="10"/>
        <v>商業施設</v>
      </c>
      <c r="T7" s="62" t="str">
        <f t="shared" si="10"/>
        <v>有</v>
      </c>
      <c r="U7" s="63">
        <f t="shared" si="10"/>
        <v>6107</v>
      </c>
      <c r="V7" s="63">
        <f t="shared" si="10"/>
        <v>165</v>
      </c>
      <c r="W7" s="63">
        <f t="shared" si="10"/>
        <v>300</v>
      </c>
      <c r="X7" s="62" t="str">
        <f t="shared" si="10"/>
        <v>代行制</v>
      </c>
      <c r="Y7" s="64">
        <f>Y8</f>
        <v>94</v>
      </c>
      <c r="Z7" s="64">
        <f t="shared" ref="Z7:AH7" si="11">Z8</f>
        <v>83.2</v>
      </c>
      <c r="AA7" s="64">
        <f t="shared" si="11"/>
        <v>95.4</v>
      </c>
      <c r="AB7" s="64">
        <f t="shared" si="11"/>
        <v>259.2</v>
      </c>
      <c r="AC7" s="64">
        <f t="shared" si="11"/>
        <v>163.19999999999999</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30.7</v>
      </c>
      <c r="BG7" s="64">
        <f t="shared" ref="BG7:BO7" si="14">BG8</f>
        <v>16.5</v>
      </c>
      <c r="BH7" s="64">
        <f t="shared" si="14"/>
        <v>34.700000000000003</v>
      </c>
      <c r="BI7" s="64">
        <f t="shared" si="14"/>
        <v>67.3</v>
      </c>
      <c r="BJ7" s="64">
        <f t="shared" si="14"/>
        <v>38.700000000000003</v>
      </c>
      <c r="BK7" s="64">
        <f t="shared" si="14"/>
        <v>33.6</v>
      </c>
      <c r="BL7" s="64">
        <f t="shared" si="14"/>
        <v>33.200000000000003</v>
      </c>
      <c r="BM7" s="64">
        <f t="shared" si="14"/>
        <v>29.6</v>
      </c>
      <c r="BN7" s="64">
        <f t="shared" si="14"/>
        <v>29.2</v>
      </c>
      <c r="BO7" s="64">
        <f t="shared" si="14"/>
        <v>30.4</v>
      </c>
      <c r="BP7" s="61"/>
      <c r="BQ7" s="65">
        <f>BQ8</f>
        <v>20594</v>
      </c>
      <c r="BR7" s="65">
        <f t="shared" ref="BR7:BZ7" si="15">BR8</f>
        <v>11779</v>
      </c>
      <c r="BS7" s="65">
        <f t="shared" si="15"/>
        <v>21554</v>
      </c>
      <c r="BT7" s="65">
        <f t="shared" si="15"/>
        <v>73341</v>
      </c>
      <c r="BU7" s="65">
        <f t="shared" si="15"/>
        <v>31834</v>
      </c>
      <c r="BV7" s="65">
        <f t="shared" si="15"/>
        <v>44860</v>
      </c>
      <c r="BW7" s="65">
        <f t="shared" si="15"/>
        <v>37496</v>
      </c>
      <c r="BX7" s="65">
        <f t="shared" si="15"/>
        <v>31888</v>
      </c>
      <c r="BY7" s="65">
        <f t="shared" si="15"/>
        <v>13314</v>
      </c>
      <c r="BZ7" s="65">
        <f t="shared" si="15"/>
        <v>23300</v>
      </c>
      <c r="CA7" s="63"/>
      <c r="CB7" s="64" t="s">
        <v>108</v>
      </c>
      <c r="CC7" s="64" t="s">
        <v>108</v>
      </c>
      <c r="CD7" s="64" t="s">
        <v>108</v>
      </c>
      <c r="CE7" s="64" t="s">
        <v>108</v>
      </c>
      <c r="CF7" s="64" t="s">
        <v>108</v>
      </c>
      <c r="CG7" s="64" t="s">
        <v>108</v>
      </c>
      <c r="CH7" s="64" t="s">
        <v>108</v>
      </c>
      <c r="CI7" s="64" t="s">
        <v>108</v>
      </c>
      <c r="CJ7" s="64" t="s">
        <v>108</v>
      </c>
      <c r="CK7" s="64" t="s">
        <v>105</v>
      </c>
      <c r="CL7" s="61"/>
      <c r="CM7" s="63">
        <f>CM8</f>
        <v>66</v>
      </c>
      <c r="CN7" s="63">
        <f>CN8</f>
        <v>50345</v>
      </c>
      <c r="CO7" s="64" t="s">
        <v>108</v>
      </c>
      <c r="CP7" s="64" t="s">
        <v>108</v>
      </c>
      <c r="CQ7" s="64" t="s">
        <v>108</v>
      </c>
      <c r="CR7" s="64" t="s">
        <v>108</v>
      </c>
      <c r="CS7" s="64" t="s">
        <v>108</v>
      </c>
      <c r="CT7" s="64" t="s">
        <v>108</v>
      </c>
      <c r="CU7" s="64" t="s">
        <v>108</v>
      </c>
      <c r="CV7" s="64" t="s">
        <v>108</v>
      </c>
      <c r="CW7" s="64" t="s">
        <v>108</v>
      </c>
      <c r="CX7" s="64" t="s">
        <v>105</v>
      </c>
      <c r="CY7" s="61"/>
      <c r="CZ7" s="64">
        <f>CZ8</f>
        <v>40.5</v>
      </c>
      <c r="DA7" s="64">
        <f t="shared" ref="DA7:DI7" si="16">DA8</f>
        <v>39.1</v>
      </c>
      <c r="DB7" s="64">
        <f t="shared" si="16"/>
        <v>41</v>
      </c>
      <c r="DC7" s="64">
        <f t="shared" si="16"/>
        <v>6.2</v>
      </c>
      <c r="DD7" s="64">
        <f t="shared" si="16"/>
        <v>0</v>
      </c>
      <c r="DE7" s="64">
        <f t="shared" si="16"/>
        <v>254</v>
      </c>
      <c r="DF7" s="64">
        <f t="shared" si="16"/>
        <v>280</v>
      </c>
      <c r="DG7" s="64">
        <f t="shared" si="16"/>
        <v>239.6</v>
      </c>
      <c r="DH7" s="64">
        <f t="shared" si="16"/>
        <v>224.1</v>
      </c>
      <c r="DI7" s="64">
        <f t="shared" si="16"/>
        <v>155.19999999999999</v>
      </c>
      <c r="DJ7" s="61"/>
      <c r="DK7" s="64">
        <f>DK8</f>
        <v>183</v>
      </c>
      <c r="DL7" s="64">
        <f t="shared" ref="DL7:DT7" si="17">DL8</f>
        <v>157</v>
      </c>
      <c r="DM7" s="64">
        <f t="shared" si="17"/>
        <v>149.69999999999999</v>
      </c>
      <c r="DN7" s="64">
        <f t="shared" si="17"/>
        <v>266.5</v>
      </c>
      <c r="DO7" s="64">
        <f t="shared" si="17"/>
        <v>164.2</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202029</v>
      </c>
      <c r="D8" s="67">
        <v>47</v>
      </c>
      <c r="E8" s="67">
        <v>14</v>
      </c>
      <c r="F8" s="67">
        <v>0</v>
      </c>
      <c r="G8" s="67">
        <v>3</v>
      </c>
      <c r="H8" s="67" t="s">
        <v>109</v>
      </c>
      <c r="I8" s="67" t="s">
        <v>110</v>
      </c>
      <c r="J8" s="67" t="s">
        <v>111</v>
      </c>
      <c r="K8" s="67" t="s">
        <v>112</v>
      </c>
      <c r="L8" s="67" t="s">
        <v>113</v>
      </c>
      <c r="M8" s="67" t="s">
        <v>114</v>
      </c>
      <c r="N8" s="67" t="s">
        <v>115</v>
      </c>
      <c r="O8" s="68" t="s">
        <v>116</v>
      </c>
      <c r="P8" s="69" t="s">
        <v>117</v>
      </c>
      <c r="Q8" s="69" t="s">
        <v>118</v>
      </c>
      <c r="R8" s="70">
        <v>19</v>
      </c>
      <c r="S8" s="69" t="s">
        <v>119</v>
      </c>
      <c r="T8" s="69" t="s">
        <v>120</v>
      </c>
      <c r="U8" s="70">
        <v>6107</v>
      </c>
      <c r="V8" s="70">
        <v>165</v>
      </c>
      <c r="W8" s="70">
        <v>300</v>
      </c>
      <c r="X8" s="69" t="s">
        <v>121</v>
      </c>
      <c r="Y8" s="71">
        <v>94</v>
      </c>
      <c r="Z8" s="71">
        <v>83.2</v>
      </c>
      <c r="AA8" s="71">
        <v>95.4</v>
      </c>
      <c r="AB8" s="71">
        <v>259.2</v>
      </c>
      <c r="AC8" s="71">
        <v>163.19999999999999</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30.7</v>
      </c>
      <c r="BG8" s="71">
        <v>16.5</v>
      </c>
      <c r="BH8" s="71">
        <v>34.700000000000003</v>
      </c>
      <c r="BI8" s="71">
        <v>67.3</v>
      </c>
      <c r="BJ8" s="71">
        <v>38.700000000000003</v>
      </c>
      <c r="BK8" s="71">
        <v>33.6</v>
      </c>
      <c r="BL8" s="71">
        <v>33.200000000000003</v>
      </c>
      <c r="BM8" s="71">
        <v>29.6</v>
      </c>
      <c r="BN8" s="71">
        <v>29.2</v>
      </c>
      <c r="BO8" s="71">
        <v>30.4</v>
      </c>
      <c r="BP8" s="68">
        <v>26.3</v>
      </c>
      <c r="BQ8" s="72">
        <v>20594</v>
      </c>
      <c r="BR8" s="72">
        <v>11779</v>
      </c>
      <c r="BS8" s="72">
        <v>21554</v>
      </c>
      <c r="BT8" s="73">
        <v>73341</v>
      </c>
      <c r="BU8" s="73">
        <v>31834</v>
      </c>
      <c r="BV8" s="72">
        <v>44860</v>
      </c>
      <c r="BW8" s="72">
        <v>37496</v>
      </c>
      <c r="BX8" s="72">
        <v>31888</v>
      </c>
      <c r="BY8" s="72">
        <v>13314</v>
      </c>
      <c r="BZ8" s="72">
        <v>23300</v>
      </c>
      <c r="CA8" s="70">
        <v>16102</v>
      </c>
      <c r="CB8" s="71" t="s">
        <v>113</v>
      </c>
      <c r="CC8" s="71" t="s">
        <v>113</v>
      </c>
      <c r="CD8" s="71" t="s">
        <v>113</v>
      </c>
      <c r="CE8" s="71" t="s">
        <v>113</v>
      </c>
      <c r="CF8" s="71" t="s">
        <v>113</v>
      </c>
      <c r="CG8" s="71" t="s">
        <v>113</v>
      </c>
      <c r="CH8" s="71" t="s">
        <v>113</v>
      </c>
      <c r="CI8" s="71" t="s">
        <v>113</v>
      </c>
      <c r="CJ8" s="71" t="s">
        <v>113</v>
      </c>
      <c r="CK8" s="71" t="s">
        <v>113</v>
      </c>
      <c r="CL8" s="68" t="s">
        <v>113</v>
      </c>
      <c r="CM8" s="70">
        <v>66</v>
      </c>
      <c r="CN8" s="70">
        <v>50345</v>
      </c>
      <c r="CO8" s="71" t="s">
        <v>113</v>
      </c>
      <c r="CP8" s="71" t="s">
        <v>113</v>
      </c>
      <c r="CQ8" s="71" t="s">
        <v>113</v>
      </c>
      <c r="CR8" s="71" t="s">
        <v>113</v>
      </c>
      <c r="CS8" s="71" t="s">
        <v>113</v>
      </c>
      <c r="CT8" s="71" t="s">
        <v>113</v>
      </c>
      <c r="CU8" s="71" t="s">
        <v>113</v>
      </c>
      <c r="CV8" s="71" t="s">
        <v>113</v>
      </c>
      <c r="CW8" s="71" t="s">
        <v>113</v>
      </c>
      <c r="CX8" s="71" t="s">
        <v>113</v>
      </c>
      <c r="CY8" s="68" t="s">
        <v>113</v>
      </c>
      <c r="CZ8" s="71">
        <v>40.5</v>
      </c>
      <c r="DA8" s="71">
        <v>39.1</v>
      </c>
      <c r="DB8" s="71">
        <v>41</v>
      </c>
      <c r="DC8" s="71">
        <v>6.2</v>
      </c>
      <c r="DD8" s="71">
        <v>0</v>
      </c>
      <c r="DE8" s="71">
        <v>254</v>
      </c>
      <c r="DF8" s="71">
        <v>280</v>
      </c>
      <c r="DG8" s="71">
        <v>239.6</v>
      </c>
      <c r="DH8" s="71">
        <v>224.1</v>
      </c>
      <c r="DI8" s="71">
        <v>155.19999999999999</v>
      </c>
      <c r="DJ8" s="68">
        <v>103.6</v>
      </c>
      <c r="DK8" s="71">
        <v>183</v>
      </c>
      <c r="DL8" s="71">
        <v>157</v>
      </c>
      <c r="DM8" s="71">
        <v>149.69999999999999</v>
      </c>
      <c r="DN8" s="71">
        <v>266.5</v>
      </c>
      <c r="DO8" s="71">
        <v>164.2</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2020-01-23T08:00:34Z</cp:lastPrinted>
  <dcterms:created xsi:type="dcterms:W3CDTF">2019-12-05T07:22:38Z</dcterms:created>
  <dcterms:modified xsi:type="dcterms:W3CDTF">2020-02-20T04:06:10Z</dcterms:modified>
  <cp:category/>
</cp:coreProperties>
</file>