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0fVgI5mC6U5etmn8wkIwvUQWZCiOU4BQ46W++6W+elI9UVXFp+osoJzTAuuS0hMjsJDVj/YFQ1mbYplhuwmLHg==" workbookSaltValue="UHT/1+9J51o1Seil+UJ1b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<sst xmlns="http://schemas.openxmlformats.org/spreadsheetml/2006/main" count="240" uniqueCount="127">
  <si>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</si>
  <si>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</si>
  <si>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</si>
  <si>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</si>
  <si>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</si>
  <si>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</si>
  <si>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</si>
  <si>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</si>
  <si>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</si>
  <si>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</si>
  <si>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</si>
  <si>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</si>
  <si>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</si>
  <si>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</si>
  <si>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</si>
  <si>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</si>
  <si>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</si>
  <si>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</si>
  <si>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</si>
  <si>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</si>
  <si>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</si>
  <si>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</si>
  <si>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</si>
  <si>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</si>
  <si>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</si>
  <si>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</si>
  <si>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</si>
  <si>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</si>
  <si>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</si>
  <si>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</si>
  <si>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</si>
  <si>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</si>
  <si>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</si>
  <si>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</si>
  <si>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</si>
  <si>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</si>
  <si>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</si>
  <si>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</si>
  <si>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</si>
  <si>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</si>
  <si>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</si>
  <si>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</si>
  <si>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</si>
  <si>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</si>
  <si>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</si>
  <si>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</si>
  <si>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</si>
  <si>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</si>
  <si>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</si>
  <si>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</si>
  <si>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</si>
  <si>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</si>
  <si>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</si>
  <si>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</si>
  <si>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</si>
  <si>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</si>
  <si>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</si>
  <si>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</si>
  <si>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</si>
  <si>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</si>
  <si>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</si>
  <si>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</si>
  <si>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</si>
  <si>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</si>
  <si>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</si>
  <si>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</si>
  <si>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</si>
  <si>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</si>
  <si>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</si>
  <si>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</si>
  <si>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</si>
  <si>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</si>
  <si>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</si>
  <si>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</si>
  <si>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</si>
  <si>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</si>
  <si>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</si>
  <si>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</si>
  <si>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</si>
  <si>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</si>
  <si>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</si>
  <si>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</si>
  <si>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</si>
  <si>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</si>
  <si>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</si>
  <si>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</si>
  <si>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</si>
  <si>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</si>
  <si>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</si>
  <si>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</si>
  <si>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</si>
  <si>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</si>
  <si>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</si>
  <si>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</si>
  <si>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</si>
  <si>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</si>
  <si>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</si>
  <si>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</si>
  <si>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</si>
  <si>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</si>
  <si>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</si>
  <si>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</si>
  <si>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</si>
  <si>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</si>
  <si>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</si>
  <si>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</si>
  <si>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</si>
  <si>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</si>
  <si>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</si>
  <si>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</si>
  <si>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</si>
  <si>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山ノ内町</t>
  </si>
  <si>
    <t>法非適用</t>
  </si>
  <si>
    <t>下水道事業</t>
  </si>
  <si>
    <t>公共下水道</t>
  </si>
  <si>
    <t>Cd1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</si>
  <si>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</si>
  <si>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</si>
  <si>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</si>
  <si>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</si>
  <si>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</si>
  <si>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</si>
  <si>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</si>
  <si>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</si>
  <si>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29年度については、4月使用分より、平均7.30%の料金改定を行ったため、収益的収支比率は上昇したが、公営企業適用債の借入及び、一般財源による施設の設計等の事業により、経費回収率と汚水処理原価がわずかに上昇した。
　また、人口や使用水量の減少が続く中、下水道事業計画の見直しによる認可変更を行い、必要な施設能力が下がったため、施設利用率は上昇した。</t>
    <phoneticPr fontId="4"/>
  </si>
  <si>
    <t>　事業の持続的経営のため、包括的民間委託やコンセッション方式、広域化等が論議されているが、それらの方式の導入の検討に当たっては、委託料や改築、更新費用が適正なものであるか、適正な維持管理が行われているか等を担保するため、下水道公社を中心とした民間委託や広域化を検討していく。
　また、平成32年度より公営企業会計に移行するが、人口減少等による使用料収入の減少が見込まれているため、使用料改定等を含めた経営計画を作成し、中長期的な安定した経営を目指す。</t>
    <phoneticPr fontId="4"/>
  </si>
  <si>
    <t>　処理場施設については、定期的に修繕を行ってきたが、25年以上使用している機器もあり、交換部品が入手できなくなってきているため、更新が必要な機器が増えてきている。
　また、管渠については、定期的に目視点検等を行っているが、地形的な関係もあり、管渠の老朽化はそれほど進行していないが、ヒューム管については、マンホールとの接続付近でクラックが発生している個所もあり、管渠内面からの更生工法で修繕を行っているが、注意深く観察していく必要がある。
　更新や修繕が必要な機器等が増えてきているが、単独事業と補助事業による修繕や更新費用を比較し、安価で十分な効果がある方法を十分検討し、修繕や更新を行っていく必要がある。</t>
    <rPh sb="181" eb="183">
      <t>カンキョ</t>
    </rPh>
    <rPh sb="183" eb="185">
      <t>ナイメン</t>
    </rPh>
    <rPh sb="188" eb="190">
      <t>コウセイ</t>
    </rPh>
    <rPh sb="190" eb="192">
      <t>コウホウ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</si>
</sst>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FF-4C4F-86D2-3F593427D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76608"/>
        <c:axId val="84677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0.04</c:v>
                </c:pt>
                <c:pt idx="2">
                  <c:v>0.11</c:v>
                </c:pt>
                <c:pt idx="3">
                  <c:v>0.1</c:v>
                </c:pt>
                <c:pt idx="4">
                  <c:v>0.15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FF-4C4F-86D2-3F593427D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76608"/>
        <c:axId val="84677760"/>
      </c:lineChart>
      <c:dateAx>
        <c:axId val="84676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677760"/>
        <c:crosses val="autoZero"/>
        <c:auto val="1"/>
        <c:lblOffset val="100"/>
        <c:baseTimeUnit val="years"/>
      </c:dateAx>
      <c:valAx>
        <c:axId val="84677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676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47.29</c:v>
                </c:pt>
                <c:pt idx="1">
                  <c:v>47.29</c:v>
                </c:pt>
                <c:pt idx="2">
                  <c:v>48.67</c:v>
                </c:pt>
                <c:pt idx="3">
                  <c:v>49.49</c:v>
                </c:pt>
                <c:pt idx="4">
                  <c:v>71.45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FB-421A-A89A-052BE59E2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78080"/>
        <c:axId val="86884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55.81</c:v>
                </c:pt>
                <c:pt idx="1">
                  <c:v>54.44</c:v>
                </c:pt>
                <c:pt idx="2">
                  <c:v>54.67</c:v>
                </c:pt>
                <c:pt idx="3">
                  <c:v>49.25</c:v>
                </c:pt>
                <c:pt idx="4">
                  <c:v>54.05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FB-421A-A89A-052BE59E2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78080"/>
        <c:axId val="86884352"/>
      </c:lineChart>
      <c:dateAx>
        <c:axId val="86878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884352"/>
        <c:crosses val="autoZero"/>
        <c:auto val="1"/>
        <c:lblOffset val="100"/>
        <c:baseTimeUnit val="years"/>
      </c:dateAx>
      <c:valAx>
        <c:axId val="86884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878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92.76</c:v>
                </c:pt>
                <c:pt idx="1">
                  <c:v>94.62</c:v>
                </c:pt>
                <c:pt idx="2">
                  <c:v>95.22</c:v>
                </c:pt>
                <c:pt idx="3">
                  <c:v>95.43</c:v>
                </c:pt>
                <c:pt idx="4">
                  <c:v>95.56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17-43B7-86F7-4924EC021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28320"/>
        <c:axId val="87138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84.41</c:v>
                </c:pt>
                <c:pt idx="1">
                  <c:v>84.2</c:v>
                </c:pt>
                <c:pt idx="2">
                  <c:v>83.8</c:v>
                </c:pt>
                <c:pt idx="3">
                  <c:v>84.12</c:v>
                </c:pt>
                <c:pt idx="4">
                  <c:v>92.88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17-43B7-86F7-4924EC021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8320"/>
        <c:axId val="87138688"/>
      </c:lineChart>
      <c:dateAx>
        <c:axId val="87128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138688"/>
        <c:crosses val="autoZero"/>
        <c:auto val="1"/>
        <c:lblOffset val="100"/>
        <c:baseTimeUnit val="years"/>
      </c:dateAx>
      <c:valAx>
        <c:axId val="87138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128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98.73</c:v>
                </c:pt>
                <c:pt idx="1">
                  <c:v>98.63</c:v>
                </c:pt>
                <c:pt idx="2">
                  <c:v>99.47</c:v>
                </c:pt>
                <c:pt idx="3">
                  <c:v>99.81</c:v>
                </c:pt>
                <c:pt idx="4">
                  <c:v>101.65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07-461A-AE6C-FCFFB2128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16928"/>
        <c:axId val="84719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07-461A-AE6C-FCFFB2128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16928"/>
        <c:axId val="84719104"/>
      </c:lineChart>
      <c:dateAx>
        <c:axId val="84716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719104"/>
        <c:crosses val="autoZero"/>
        <c:auto val="1"/>
        <c:lblOffset val="100"/>
        <c:baseTimeUnit val="years"/>
      </c:dateAx>
      <c:valAx>
        <c:axId val="84719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716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9F-4F9F-80C2-56FE4E35D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01728"/>
        <c:axId val="8660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9F-4F9F-80C2-56FE4E35D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01728"/>
        <c:axId val="86603648"/>
      </c:lineChart>
      <c:dateAx>
        <c:axId val="8660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603648"/>
        <c:crosses val="autoZero"/>
        <c:auto val="1"/>
        <c:lblOffset val="100"/>
        <c:baseTimeUnit val="years"/>
      </c:dateAx>
      <c:valAx>
        <c:axId val="8660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60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4A-4BF1-AA7B-9E76E1DA1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83040"/>
        <c:axId val="86984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4A-4BF1-AA7B-9E76E1DA1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83040"/>
        <c:axId val="86984960"/>
      </c:lineChart>
      <c:dateAx>
        <c:axId val="86983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984960"/>
        <c:crosses val="autoZero"/>
        <c:auto val="1"/>
        <c:lblOffset val="100"/>
        <c:baseTimeUnit val="years"/>
      </c:dateAx>
      <c:valAx>
        <c:axId val="86984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983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B4-4473-B01E-460E7A066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05824"/>
        <c:axId val="86639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B4-4473-B01E-460E7A066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05824"/>
        <c:axId val="86639360"/>
      </c:lineChart>
      <c:dateAx>
        <c:axId val="87005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639360"/>
        <c:crosses val="autoZero"/>
        <c:auto val="1"/>
        <c:lblOffset val="100"/>
        <c:baseTimeUnit val="years"/>
      </c:dateAx>
      <c:valAx>
        <c:axId val="86639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005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BC-4E05-B136-9D537C135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63936"/>
        <c:axId val="86665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BC-4E05-B136-9D537C135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63936"/>
        <c:axId val="86665856"/>
      </c:lineChart>
      <c:dateAx>
        <c:axId val="866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665856"/>
        <c:crosses val="autoZero"/>
        <c:auto val="1"/>
        <c:lblOffset val="100"/>
        <c:baseTimeUnit val="years"/>
      </c:dateAx>
      <c:valAx>
        <c:axId val="86665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6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287.97000000000003</c:v>
                </c:pt>
                <c:pt idx="1">
                  <c:v>284.76</c:v>
                </c:pt>
                <c:pt idx="2">
                  <c:v>200.14</c:v>
                </c:pt>
                <c:pt idx="3">
                  <c:v>233.87</c:v>
                </c:pt>
                <c:pt idx="4">
                  <c:v>257.97000000000003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19-4082-9CA2-C53FEFA22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05280"/>
        <c:axId val="86707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1209.95</c:v>
                </c:pt>
                <c:pt idx="1">
                  <c:v>1136.5</c:v>
                </c:pt>
                <c:pt idx="2">
                  <c:v>1118.56</c:v>
                </c:pt>
                <c:pt idx="3">
                  <c:v>1047.6500000000001</c:v>
                </c:pt>
                <c:pt idx="4">
                  <c:v>798.84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19-4082-9CA2-C53FEFA22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05280"/>
        <c:axId val="86707200"/>
      </c:lineChart>
      <c:dateAx>
        <c:axId val="86705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707200"/>
        <c:crosses val="autoZero"/>
        <c:auto val="1"/>
        <c:lblOffset val="100"/>
        <c:baseTimeUnit val="years"/>
      </c:dateAx>
      <c:valAx>
        <c:axId val="86707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705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100.37</c:v>
                </c:pt>
                <c:pt idx="1">
                  <c:v>100.15</c:v>
                </c:pt>
                <c:pt idx="2">
                  <c:v>102.8</c:v>
                </c:pt>
                <c:pt idx="3">
                  <c:v>105.13</c:v>
                </c:pt>
                <c:pt idx="4">
                  <c:v>99.98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8C-4C28-97DF-F7492D3D7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50720"/>
        <c:axId val="86752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69.48</c:v>
                </c:pt>
                <c:pt idx="1">
                  <c:v>71.650000000000006</c:v>
                </c:pt>
                <c:pt idx="2">
                  <c:v>72.33</c:v>
                </c:pt>
                <c:pt idx="3">
                  <c:v>74.040000000000006</c:v>
                </c:pt>
                <c:pt idx="4">
                  <c:v>86.85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8C-4C28-97DF-F7492D3D7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50720"/>
        <c:axId val="86752640"/>
      </c:lineChart>
      <c:dateAx>
        <c:axId val="86750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752640"/>
        <c:crosses val="autoZero"/>
        <c:auto val="1"/>
        <c:lblOffset val="100"/>
        <c:baseTimeUnit val="years"/>
      </c:dateAx>
      <c:valAx>
        <c:axId val="86752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750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183.85</c:v>
                </c:pt>
                <c:pt idx="1">
                  <c:v>200.47</c:v>
                </c:pt>
                <c:pt idx="2">
                  <c:v>191.75</c:v>
                </c:pt>
                <c:pt idx="3">
                  <c:v>184</c:v>
                </c:pt>
                <c:pt idx="4">
                  <c:v>201.8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5F-4C94-9E39-E0DFFC42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40832"/>
        <c:axId val="8684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220.67</c:v>
                </c:pt>
                <c:pt idx="1">
                  <c:v>217.82</c:v>
                </c:pt>
                <c:pt idx="2">
                  <c:v>215.28</c:v>
                </c:pt>
                <c:pt idx="3">
                  <c:v>235.61</c:v>
                </c:pt>
                <c:pt idx="4">
                  <c:v>177.15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5F-4C94-9E39-E0DFFC42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40832"/>
        <c:axId val="86842752"/>
      </c:lineChart>
      <c:dateAx>
        <c:axId val="8684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842752"/>
        <c:crosses val="autoZero"/>
        <c:auto val="1"/>
        <c:lblOffset val="100"/>
        <c:baseTimeUnit val="years"/>
      </c:dateAx>
      <c:valAx>
        <c:axId val="86842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84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長野県　山ノ内町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公共下水道</v>
      </c>
      <c r="Q8" s="47"/>
      <c r="R8" s="47"/>
      <c r="S8" s="47"/>
      <c r="T8" s="47"/>
      <c r="U8" s="47"/>
      <c r="V8" s="47"/>
      <c r="W8" s="47" t="str">
        <f>データ!L6</f>
        <v>Cd1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12826</v>
      </c>
      <c r="AM8" s="49"/>
      <c r="AN8" s="49"/>
      <c r="AO8" s="49"/>
      <c r="AP8" s="49"/>
      <c r="AQ8" s="49"/>
      <c r="AR8" s="49"/>
      <c r="AS8" s="49"/>
      <c r="AT8" s="44">
        <f>データ!T6</f>
        <v>265.89999999999998</v>
      </c>
      <c r="AU8" s="44"/>
      <c r="AV8" s="44"/>
      <c r="AW8" s="44"/>
      <c r="AX8" s="44"/>
      <c r="AY8" s="44"/>
      <c r="AZ8" s="44"/>
      <c r="BA8" s="44"/>
      <c r="BB8" s="44">
        <f>データ!U6</f>
        <v>48.24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42.8</v>
      </c>
      <c r="Q10" s="44"/>
      <c r="R10" s="44"/>
      <c r="S10" s="44"/>
      <c r="T10" s="44"/>
      <c r="U10" s="44"/>
      <c r="V10" s="44"/>
      <c r="W10" s="44">
        <f>データ!Q6</f>
        <v>72.099999999999994</v>
      </c>
      <c r="X10" s="44"/>
      <c r="Y10" s="44"/>
      <c r="Z10" s="44"/>
      <c r="AA10" s="44"/>
      <c r="AB10" s="44"/>
      <c r="AC10" s="44"/>
      <c r="AD10" s="49">
        <f>データ!R6</f>
        <v>3274</v>
      </c>
      <c r="AE10" s="49"/>
      <c r="AF10" s="49"/>
      <c r="AG10" s="49"/>
      <c r="AH10" s="49"/>
      <c r="AI10" s="49"/>
      <c r="AJ10" s="49"/>
      <c r="AK10" s="2"/>
      <c r="AL10" s="49">
        <f>データ!V6</f>
        <v>5425</v>
      </c>
      <c r="AM10" s="49"/>
      <c r="AN10" s="49"/>
      <c r="AO10" s="49"/>
      <c r="AP10" s="49"/>
      <c r="AQ10" s="49"/>
      <c r="AR10" s="49"/>
      <c r="AS10" s="49"/>
      <c r="AT10" s="44">
        <f>データ!W6</f>
        <v>2.25</v>
      </c>
      <c r="AU10" s="44"/>
      <c r="AV10" s="44"/>
      <c r="AW10" s="44"/>
      <c r="AX10" s="44"/>
      <c r="AY10" s="44"/>
      <c r="AZ10" s="44"/>
      <c r="BA10" s="44"/>
      <c r="BB10" s="44">
        <f>データ!X6</f>
        <v>2411.11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124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126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125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【707.33】</v>
      </c>
      <c r="I86" s="25" t="str">
        <f>データ!CA6</f>
        <v>【101.26】</v>
      </c>
      <c r="J86" s="25" t="str">
        <f>データ!CL6</f>
        <v>【136.39】</v>
      </c>
      <c r="K86" s="25" t="str">
        <f>データ!CW6</f>
        <v>【60.13】</v>
      </c>
      <c r="L86" s="25" t="str">
        <f>データ!DH6</f>
        <v>【95.06】</v>
      </c>
      <c r="M86" s="25" t="s">
        <v>56</v>
      </c>
      <c r="N86" s="25" t="s">
        <v>57</v>
      </c>
      <c r="O86" s="25" t="str">
        <f>データ!EO6</f>
        <v>【0.23】</v>
      </c>
    </row>
  </sheetData>
  <sheetProtection algorithmName="SHA-512" hashValue="V4DFpB1TtPq44anm2zTIYCjee7Hj5kM5MNKK691dD0zzPBW55QAKFtNwJfHd0rsLqGWeNmSKJggHU+kI2HRi2A==" saltValue="Qk2c+oh98HI7OgQRpQSxzQ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topLeftCell="AZ1" workbookViewId="0">
      <selection activeCell="BI8" sqref="BI8"/>
    </sheetView>
  </sheetViews>
  <sheetFormatPr defaultRowHeight="13.5" x14ac:dyDescent="0.15"/>
  <cols>
    <col min="2" max="144" width="11.875" customWidth="1"/>
  </cols>
  <sheetData>
    <row r="1" spans="1:145" x14ac:dyDescent="0.15">
      <c r="A1" t="s">
        <v>58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59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60</v>
      </c>
      <c r="B3" s="28" t="s">
        <v>61</v>
      </c>
      <c r="C3" s="28" t="s">
        <v>62</v>
      </c>
      <c r="D3" s="28" t="s">
        <v>63</v>
      </c>
      <c r="E3" s="28" t="s">
        <v>64</v>
      </c>
      <c r="F3" s="28" t="s">
        <v>65</v>
      </c>
      <c r="G3" s="28" t="s">
        <v>66</v>
      </c>
      <c r="H3" s="76" t="s">
        <v>67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68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69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70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71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72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73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74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75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76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77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78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79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80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81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82</v>
      </c>
      <c r="B5" s="30"/>
      <c r="C5" s="30"/>
      <c r="D5" s="30"/>
      <c r="E5" s="30"/>
      <c r="F5" s="30"/>
      <c r="G5" s="30"/>
      <c r="H5" s="31" t="s">
        <v>83</v>
      </c>
      <c r="I5" s="31" t="s">
        <v>84</v>
      </c>
      <c r="J5" s="31" t="s">
        <v>85</v>
      </c>
      <c r="K5" s="31" t="s">
        <v>86</v>
      </c>
      <c r="L5" s="31" t="s">
        <v>87</v>
      </c>
      <c r="M5" s="31" t="s">
        <v>5</v>
      </c>
      <c r="N5" s="31" t="s">
        <v>88</v>
      </c>
      <c r="O5" s="31" t="s">
        <v>89</v>
      </c>
      <c r="P5" s="31" t="s">
        <v>90</v>
      </c>
      <c r="Q5" s="31" t="s">
        <v>91</v>
      </c>
      <c r="R5" s="31" t="s">
        <v>92</v>
      </c>
      <c r="S5" s="31" t="s">
        <v>93</v>
      </c>
      <c r="T5" s="31" t="s">
        <v>94</v>
      </c>
      <c r="U5" s="31" t="s">
        <v>95</v>
      </c>
      <c r="V5" s="31" t="s">
        <v>96</v>
      </c>
      <c r="W5" s="31" t="s">
        <v>97</v>
      </c>
      <c r="X5" s="31" t="s">
        <v>98</v>
      </c>
      <c r="Y5" s="31" t="s">
        <v>99</v>
      </c>
      <c r="Z5" s="31" t="s">
        <v>100</v>
      </c>
      <c r="AA5" s="31" t="s">
        <v>101</v>
      </c>
      <c r="AB5" s="31" t="s">
        <v>102</v>
      </c>
      <c r="AC5" s="31" t="s">
        <v>103</v>
      </c>
      <c r="AD5" s="31" t="s">
        <v>104</v>
      </c>
      <c r="AE5" s="31" t="s">
        <v>105</v>
      </c>
      <c r="AF5" s="31" t="s">
        <v>106</v>
      </c>
      <c r="AG5" s="31" t="s">
        <v>107</v>
      </c>
      <c r="AH5" s="31" t="s">
        <v>108</v>
      </c>
      <c r="AI5" s="31" t="s">
        <v>43</v>
      </c>
      <c r="AJ5" s="31" t="s">
        <v>99</v>
      </c>
      <c r="AK5" s="31" t="s">
        <v>100</v>
      </c>
      <c r="AL5" s="31" t="s">
        <v>101</v>
      </c>
      <c r="AM5" s="31" t="s">
        <v>102</v>
      </c>
      <c r="AN5" s="31" t="s">
        <v>103</v>
      </c>
      <c r="AO5" s="31" t="s">
        <v>104</v>
      </c>
      <c r="AP5" s="31" t="s">
        <v>105</v>
      </c>
      <c r="AQ5" s="31" t="s">
        <v>106</v>
      </c>
      <c r="AR5" s="31" t="s">
        <v>107</v>
      </c>
      <c r="AS5" s="31" t="s">
        <v>108</v>
      </c>
      <c r="AT5" s="31" t="s">
        <v>109</v>
      </c>
      <c r="AU5" s="31" t="s">
        <v>99</v>
      </c>
      <c r="AV5" s="31" t="s">
        <v>100</v>
      </c>
      <c r="AW5" s="31" t="s">
        <v>101</v>
      </c>
      <c r="AX5" s="31" t="s">
        <v>102</v>
      </c>
      <c r="AY5" s="31" t="s">
        <v>103</v>
      </c>
      <c r="AZ5" s="31" t="s">
        <v>104</v>
      </c>
      <c r="BA5" s="31" t="s">
        <v>105</v>
      </c>
      <c r="BB5" s="31" t="s">
        <v>106</v>
      </c>
      <c r="BC5" s="31" t="s">
        <v>107</v>
      </c>
      <c r="BD5" s="31" t="s">
        <v>108</v>
      </c>
      <c r="BE5" s="31" t="s">
        <v>109</v>
      </c>
      <c r="BF5" s="31" t="s">
        <v>99</v>
      </c>
      <c r="BG5" s="31" t="s">
        <v>100</v>
      </c>
      <c r="BH5" s="31" t="s">
        <v>101</v>
      </c>
      <c r="BI5" s="31" t="s">
        <v>102</v>
      </c>
      <c r="BJ5" s="31" t="s">
        <v>103</v>
      </c>
      <c r="BK5" s="31" t="s">
        <v>104</v>
      </c>
      <c r="BL5" s="31" t="s">
        <v>105</v>
      </c>
      <c r="BM5" s="31" t="s">
        <v>106</v>
      </c>
      <c r="BN5" s="31" t="s">
        <v>107</v>
      </c>
      <c r="BO5" s="31" t="s">
        <v>108</v>
      </c>
      <c r="BP5" s="31" t="s">
        <v>109</v>
      </c>
      <c r="BQ5" s="31" t="s">
        <v>99</v>
      </c>
      <c r="BR5" s="31" t="s">
        <v>100</v>
      </c>
      <c r="BS5" s="31" t="s">
        <v>101</v>
      </c>
      <c r="BT5" s="31" t="s">
        <v>102</v>
      </c>
      <c r="BU5" s="31" t="s">
        <v>103</v>
      </c>
      <c r="BV5" s="31" t="s">
        <v>104</v>
      </c>
      <c r="BW5" s="31" t="s">
        <v>105</v>
      </c>
      <c r="BX5" s="31" t="s">
        <v>106</v>
      </c>
      <c r="BY5" s="31" t="s">
        <v>107</v>
      </c>
      <c r="BZ5" s="31" t="s">
        <v>108</v>
      </c>
      <c r="CA5" s="31" t="s">
        <v>109</v>
      </c>
      <c r="CB5" s="31" t="s">
        <v>99</v>
      </c>
      <c r="CC5" s="31" t="s">
        <v>100</v>
      </c>
      <c r="CD5" s="31" t="s">
        <v>101</v>
      </c>
      <c r="CE5" s="31" t="s">
        <v>102</v>
      </c>
      <c r="CF5" s="31" t="s">
        <v>103</v>
      </c>
      <c r="CG5" s="31" t="s">
        <v>104</v>
      </c>
      <c r="CH5" s="31" t="s">
        <v>105</v>
      </c>
      <c r="CI5" s="31" t="s">
        <v>106</v>
      </c>
      <c r="CJ5" s="31" t="s">
        <v>107</v>
      </c>
      <c r="CK5" s="31" t="s">
        <v>108</v>
      </c>
      <c r="CL5" s="31" t="s">
        <v>109</v>
      </c>
      <c r="CM5" s="31" t="s">
        <v>99</v>
      </c>
      <c r="CN5" s="31" t="s">
        <v>100</v>
      </c>
      <c r="CO5" s="31" t="s">
        <v>101</v>
      </c>
      <c r="CP5" s="31" t="s">
        <v>102</v>
      </c>
      <c r="CQ5" s="31" t="s">
        <v>103</v>
      </c>
      <c r="CR5" s="31" t="s">
        <v>104</v>
      </c>
      <c r="CS5" s="31" t="s">
        <v>105</v>
      </c>
      <c r="CT5" s="31" t="s">
        <v>106</v>
      </c>
      <c r="CU5" s="31" t="s">
        <v>107</v>
      </c>
      <c r="CV5" s="31" t="s">
        <v>108</v>
      </c>
      <c r="CW5" s="31" t="s">
        <v>109</v>
      </c>
      <c r="CX5" s="31" t="s">
        <v>99</v>
      </c>
      <c r="CY5" s="31" t="s">
        <v>100</v>
      </c>
      <c r="CZ5" s="31" t="s">
        <v>101</v>
      </c>
      <c r="DA5" s="31" t="s">
        <v>102</v>
      </c>
      <c r="DB5" s="31" t="s">
        <v>103</v>
      </c>
      <c r="DC5" s="31" t="s">
        <v>104</v>
      </c>
      <c r="DD5" s="31" t="s">
        <v>105</v>
      </c>
      <c r="DE5" s="31" t="s">
        <v>106</v>
      </c>
      <c r="DF5" s="31" t="s">
        <v>107</v>
      </c>
      <c r="DG5" s="31" t="s">
        <v>108</v>
      </c>
      <c r="DH5" s="31" t="s">
        <v>109</v>
      </c>
      <c r="DI5" s="31" t="s">
        <v>99</v>
      </c>
      <c r="DJ5" s="31" t="s">
        <v>100</v>
      </c>
      <c r="DK5" s="31" t="s">
        <v>101</v>
      </c>
      <c r="DL5" s="31" t="s">
        <v>102</v>
      </c>
      <c r="DM5" s="31" t="s">
        <v>103</v>
      </c>
      <c r="DN5" s="31" t="s">
        <v>104</v>
      </c>
      <c r="DO5" s="31" t="s">
        <v>105</v>
      </c>
      <c r="DP5" s="31" t="s">
        <v>106</v>
      </c>
      <c r="DQ5" s="31" t="s">
        <v>107</v>
      </c>
      <c r="DR5" s="31" t="s">
        <v>108</v>
      </c>
      <c r="DS5" s="31" t="s">
        <v>109</v>
      </c>
      <c r="DT5" s="31" t="s">
        <v>99</v>
      </c>
      <c r="DU5" s="31" t="s">
        <v>100</v>
      </c>
      <c r="DV5" s="31" t="s">
        <v>101</v>
      </c>
      <c r="DW5" s="31" t="s">
        <v>102</v>
      </c>
      <c r="DX5" s="31" t="s">
        <v>103</v>
      </c>
      <c r="DY5" s="31" t="s">
        <v>104</v>
      </c>
      <c r="DZ5" s="31" t="s">
        <v>105</v>
      </c>
      <c r="EA5" s="31" t="s">
        <v>106</v>
      </c>
      <c r="EB5" s="31" t="s">
        <v>107</v>
      </c>
      <c r="EC5" s="31" t="s">
        <v>108</v>
      </c>
      <c r="ED5" s="31" t="s">
        <v>109</v>
      </c>
      <c r="EE5" s="31" t="s">
        <v>99</v>
      </c>
      <c r="EF5" s="31" t="s">
        <v>100</v>
      </c>
      <c r="EG5" s="31" t="s">
        <v>101</v>
      </c>
      <c r="EH5" s="31" t="s">
        <v>102</v>
      </c>
      <c r="EI5" s="31" t="s">
        <v>103</v>
      </c>
      <c r="EJ5" s="31" t="s">
        <v>104</v>
      </c>
      <c r="EK5" s="31" t="s">
        <v>105</v>
      </c>
      <c r="EL5" s="31" t="s">
        <v>106</v>
      </c>
      <c r="EM5" s="31" t="s">
        <v>107</v>
      </c>
      <c r="EN5" s="31" t="s">
        <v>108</v>
      </c>
      <c r="EO5" s="31" t="s">
        <v>109</v>
      </c>
    </row>
    <row r="6" spans="1:145" s="35" customFormat="1" x14ac:dyDescent="0.15">
      <c r="A6" s="27" t="s">
        <v>110</v>
      </c>
      <c r="B6" s="32">
        <f>B7</f>
        <v>2017</v>
      </c>
      <c r="C6" s="32">
        <f t="shared" ref="C6:X6" si="3">C7</f>
        <v>205613</v>
      </c>
      <c r="D6" s="32">
        <f t="shared" si="3"/>
        <v>47</v>
      </c>
      <c r="E6" s="32">
        <f t="shared" si="3"/>
        <v>17</v>
      </c>
      <c r="F6" s="32">
        <f t="shared" si="3"/>
        <v>1</v>
      </c>
      <c r="G6" s="32">
        <f t="shared" si="3"/>
        <v>0</v>
      </c>
      <c r="H6" s="32" t="str">
        <f t="shared" si="3"/>
        <v>長野県　山ノ内町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公共下水道</v>
      </c>
      <c r="L6" s="32" t="str">
        <f t="shared" si="3"/>
        <v>Cd1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42.8</v>
      </c>
      <c r="Q6" s="33">
        <f t="shared" si="3"/>
        <v>72.099999999999994</v>
      </c>
      <c r="R6" s="33">
        <f t="shared" si="3"/>
        <v>3274</v>
      </c>
      <c r="S6" s="33">
        <f t="shared" si="3"/>
        <v>12826</v>
      </c>
      <c r="T6" s="33">
        <f t="shared" si="3"/>
        <v>265.89999999999998</v>
      </c>
      <c r="U6" s="33">
        <f t="shared" si="3"/>
        <v>48.24</v>
      </c>
      <c r="V6" s="33">
        <f t="shared" si="3"/>
        <v>5425</v>
      </c>
      <c r="W6" s="33">
        <f t="shared" si="3"/>
        <v>2.25</v>
      </c>
      <c r="X6" s="33">
        <f t="shared" si="3"/>
        <v>2411.11</v>
      </c>
      <c r="Y6" s="34">
        <f>IF(Y7="",NA(),Y7)</f>
        <v>98.73</v>
      </c>
      <c r="Z6" s="34">
        <f t="shared" ref="Z6:AH6" si="4">IF(Z7="",NA(),Z7)</f>
        <v>98.63</v>
      </c>
      <c r="AA6" s="34">
        <f t="shared" si="4"/>
        <v>99.47</v>
      </c>
      <c r="AB6" s="34">
        <f t="shared" si="4"/>
        <v>99.81</v>
      </c>
      <c r="AC6" s="34">
        <f t="shared" si="4"/>
        <v>101.65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287.97000000000003</v>
      </c>
      <c r="BG6" s="34">
        <f t="shared" ref="BG6:BO6" si="7">IF(BG7="",NA(),BG7)</f>
        <v>284.76</v>
      </c>
      <c r="BH6" s="34">
        <f t="shared" si="7"/>
        <v>200.14</v>
      </c>
      <c r="BI6" s="34">
        <f t="shared" si="7"/>
        <v>233.87</v>
      </c>
      <c r="BJ6" s="34">
        <f t="shared" si="7"/>
        <v>257.97000000000003</v>
      </c>
      <c r="BK6" s="34">
        <f t="shared" si="7"/>
        <v>1209.95</v>
      </c>
      <c r="BL6" s="34">
        <f t="shared" si="7"/>
        <v>1136.5</v>
      </c>
      <c r="BM6" s="34">
        <f t="shared" si="7"/>
        <v>1118.56</v>
      </c>
      <c r="BN6" s="34">
        <f t="shared" si="7"/>
        <v>1047.6500000000001</v>
      </c>
      <c r="BO6" s="34">
        <f t="shared" si="7"/>
        <v>798.84</v>
      </c>
      <c r="BP6" s="33" t="str">
        <f>IF(BP7="","",IF(BP7="-","【-】","【"&amp;SUBSTITUTE(TEXT(BP7,"#,##0.00"),"-","△")&amp;"】"))</f>
        <v>【707.33】</v>
      </c>
      <c r="BQ6" s="34">
        <f>IF(BQ7="",NA(),BQ7)</f>
        <v>100.37</v>
      </c>
      <c r="BR6" s="34">
        <f t="shared" ref="BR6:BZ6" si="8">IF(BR7="",NA(),BR7)</f>
        <v>100.15</v>
      </c>
      <c r="BS6" s="34">
        <f t="shared" si="8"/>
        <v>102.8</v>
      </c>
      <c r="BT6" s="34">
        <f t="shared" si="8"/>
        <v>105.13</v>
      </c>
      <c r="BU6" s="34">
        <f t="shared" si="8"/>
        <v>99.98</v>
      </c>
      <c r="BV6" s="34">
        <f t="shared" si="8"/>
        <v>69.48</v>
      </c>
      <c r="BW6" s="34">
        <f t="shared" si="8"/>
        <v>71.650000000000006</v>
      </c>
      <c r="BX6" s="34">
        <f t="shared" si="8"/>
        <v>72.33</v>
      </c>
      <c r="BY6" s="34">
        <f t="shared" si="8"/>
        <v>74.040000000000006</v>
      </c>
      <c r="BZ6" s="34">
        <f t="shared" si="8"/>
        <v>86.85</v>
      </c>
      <c r="CA6" s="33" t="str">
        <f>IF(CA7="","",IF(CA7="-","【-】","【"&amp;SUBSTITUTE(TEXT(CA7,"#,##0.00"),"-","△")&amp;"】"))</f>
        <v>【101.26】</v>
      </c>
      <c r="CB6" s="34">
        <f>IF(CB7="",NA(),CB7)</f>
        <v>183.85</v>
      </c>
      <c r="CC6" s="34">
        <f t="shared" ref="CC6:CK6" si="9">IF(CC7="",NA(),CC7)</f>
        <v>200.47</v>
      </c>
      <c r="CD6" s="34">
        <f t="shared" si="9"/>
        <v>191.75</v>
      </c>
      <c r="CE6" s="34">
        <f t="shared" si="9"/>
        <v>184</v>
      </c>
      <c r="CF6" s="34">
        <f t="shared" si="9"/>
        <v>201.8</v>
      </c>
      <c r="CG6" s="34">
        <f t="shared" si="9"/>
        <v>220.67</v>
      </c>
      <c r="CH6" s="34">
        <f t="shared" si="9"/>
        <v>217.82</v>
      </c>
      <c r="CI6" s="34">
        <f t="shared" si="9"/>
        <v>215.28</v>
      </c>
      <c r="CJ6" s="34">
        <f t="shared" si="9"/>
        <v>235.61</v>
      </c>
      <c r="CK6" s="34">
        <f t="shared" si="9"/>
        <v>177.15</v>
      </c>
      <c r="CL6" s="33" t="str">
        <f>IF(CL7="","",IF(CL7="-","【-】","【"&amp;SUBSTITUTE(TEXT(CL7,"#,##0.00"),"-","△")&amp;"】"))</f>
        <v>【136.39】</v>
      </c>
      <c r="CM6" s="34">
        <f>IF(CM7="",NA(),CM7)</f>
        <v>47.29</v>
      </c>
      <c r="CN6" s="34">
        <f t="shared" ref="CN6:CV6" si="10">IF(CN7="",NA(),CN7)</f>
        <v>47.29</v>
      </c>
      <c r="CO6" s="34">
        <f t="shared" si="10"/>
        <v>48.67</v>
      </c>
      <c r="CP6" s="34">
        <f t="shared" si="10"/>
        <v>49.49</v>
      </c>
      <c r="CQ6" s="34">
        <f t="shared" si="10"/>
        <v>71.45</v>
      </c>
      <c r="CR6" s="34">
        <f t="shared" si="10"/>
        <v>55.81</v>
      </c>
      <c r="CS6" s="34">
        <f t="shared" si="10"/>
        <v>54.44</v>
      </c>
      <c r="CT6" s="34">
        <f t="shared" si="10"/>
        <v>54.67</v>
      </c>
      <c r="CU6" s="34">
        <f t="shared" si="10"/>
        <v>49.25</v>
      </c>
      <c r="CV6" s="34">
        <f t="shared" si="10"/>
        <v>54.05</v>
      </c>
      <c r="CW6" s="33" t="str">
        <f>IF(CW7="","",IF(CW7="-","【-】","【"&amp;SUBSTITUTE(TEXT(CW7,"#,##0.00"),"-","△")&amp;"】"))</f>
        <v>【60.13】</v>
      </c>
      <c r="CX6" s="34">
        <f>IF(CX7="",NA(),CX7)</f>
        <v>92.76</v>
      </c>
      <c r="CY6" s="34">
        <f t="shared" ref="CY6:DG6" si="11">IF(CY7="",NA(),CY7)</f>
        <v>94.62</v>
      </c>
      <c r="CZ6" s="34">
        <f t="shared" si="11"/>
        <v>95.22</v>
      </c>
      <c r="DA6" s="34">
        <f t="shared" si="11"/>
        <v>95.43</v>
      </c>
      <c r="DB6" s="34">
        <f t="shared" si="11"/>
        <v>95.56</v>
      </c>
      <c r="DC6" s="34">
        <f t="shared" si="11"/>
        <v>84.41</v>
      </c>
      <c r="DD6" s="34">
        <f t="shared" si="11"/>
        <v>84.2</v>
      </c>
      <c r="DE6" s="34">
        <f t="shared" si="11"/>
        <v>83.8</v>
      </c>
      <c r="DF6" s="34">
        <f t="shared" si="11"/>
        <v>84.12</v>
      </c>
      <c r="DG6" s="34">
        <f t="shared" si="11"/>
        <v>92.88</v>
      </c>
      <c r="DH6" s="33" t="str">
        <f>IF(DH7="","",IF(DH7="-","【-】","【"&amp;SUBSTITUTE(TEXT(DH7,"#,##0.00"),"-","△")&amp;"】"))</f>
        <v>【95.06】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7.0000000000000007E-2</v>
      </c>
      <c r="EK6" s="34">
        <f t="shared" si="14"/>
        <v>0.04</v>
      </c>
      <c r="EL6" s="34">
        <f t="shared" si="14"/>
        <v>0.11</v>
      </c>
      <c r="EM6" s="34">
        <f t="shared" si="14"/>
        <v>0.1</v>
      </c>
      <c r="EN6" s="34">
        <f t="shared" si="14"/>
        <v>0.15</v>
      </c>
      <c r="EO6" s="33" t="str">
        <f>IF(EO7="","",IF(EO7="-","【-】","【"&amp;SUBSTITUTE(TEXT(EO7,"#,##0.00"),"-","△")&amp;"】"))</f>
        <v>【0.23】</v>
      </c>
    </row>
    <row r="7" spans="1:145" s="35" customFormat="1" x14ac:dyDescent="0.15">
      <c r="A7" s="27"/>
      <c r="B7" s="36">
        <v>2017</v>
      </c>
      <c r="C7" s="36">
        <v>205613</v>
      </c>
      <c r="D7" s="36">
        <v>47</v>
      </c>
      <c r="E7" s="36">
        <v>17</v>
      </c>
      <c r="F7" s="36">
        <v>1</v>
      </c>
      <c r="G7" s="36">
        <v>0</v>
      </c>
      <c r="H7" s="36" t="s">
        <v>111</v>
      </c>
      <c r="I7" s="36" t="s">
        <v>112</v>
      </c>
      <c r="J7" s="36" t="s">
        <v>113</v>
      </c>
      <c r="K7" s="36" t="s">
        <v>114</v>
      </c>
      <c r="L7" s="36" t="s">
        <v>115</v>
      </c>
      <c r="M7" s="36" t="s">
        <v>116</v>
      </c>
      <c r="N7" s="37" t="s">
        <v>117</v>
      </c>
      <c r="O7" s="37" t="s">
        <v>118</v>
      </c>
      <c r="P7" s="37">
        <v>42.8</v>
      </c>
      <c r="Q7" s="37">
        <v>72.099999999999994</v>
      </c>
      <c r="R7" s="37">
        <v>3274</v>
      </c>
      <c r="S7" s="37">
        <v>12826</v>
      </c>
      <c r="T7" s="37">
        <v>265.89999999999998</v>
      </c>
      <c r="U7" s="37">
        <v>48.24</v>
      </c>
      <c r="V7" s="37">
        <v>5425</v>
      </c>
      <c r="W7" s="37">
        <v>2.25</v>
      </c>
      <c r="X7" s="37">
        <v>2411.11</v>
      </c>
      <c r="Y7" s="37">
        <v>98.73</v>
      </c>
      <c r="Z7" s="37">
        <v>98.63</v>
      </c>
      <c r="AA7" s="37">
        <v>99.47</v>
      </c>
      <c r="AB7" s="37">
        <v>99.81</v>
      </c>
      <c r="AC7" s="37">
        <v>101.65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287.97000000000003</v>
      </c>
      <c r="BG7" s="37">
        <v>284.76</v>
      </c>
      <c r="BH7" s="37">
        <v>200.14</v>
      </c>
      <c r="BI7" s="37">
        <v>233.87</v>
      </c>
      <c r="BJ7" s="37">
        <v>257.97000000000003</v>
      </c>
      <c r="BK7" s="37">
        <v>1209.95</v>
      </c>
      <c r="BL7" s="37">
        <v>1136.5</v>
      </c>
      <c r="BM7" s="37">
        <v>1118.56</v>
      </c>
      <c r="BN7" s="37">
        <v>1047.6500000000001</v>
      </c>
      <c r="BO7" s="37">
        <v>798.84</v>
      </c>
      <c r="BP7" s="37">
        <v>707.33</v>
      </c>
      <c r="BQ7" s="37">
        <v>100.37</v>
      </c>
      <c r="BR7" s="37">
        <v>100.15</v>
      </c>
      <c r="BS7" s="37">
        <v>102.8</v>
      </c>
      <c r="BT7" s="37">
        <v>105.13</v>
      </c>
      <c r="BU7" s="37">
        <v>99.98</v>
      </c>
      <c r="BV7" s="37">
        <v>69.48</v>
      </c>
      <c r="BW7" s="37">
        <v>71.650000000000006</v>
      </c>
      <c r="BX7" s="37">
        <v>72.33</v>
      </c>
      <c r="BY7" s="37">
        <v>74.040000000000006</v>
      </c>
      <c r="BZ7" s="37">
        <v>86.85</v>
      </c>
      <c r="CA7" s="37">
        <v>101.26</v>
      </c>
      <c r="CB7" s="37">
        <v>183.85</v>
      </c>
      <c r="CC7" s="37">
        <v>200.47</v>
      </c>
      <c r="CD7" s="37">
        <v>191.75</v>
      </c>
      <c r="CE7" s="37">
        <v>184</v>
      </c>
      <c r="CF7" s="37">
        <v>201.8</v>
      </c>
      <c r="CG7" s="37">
        <v>220.67</v>
      </c>
      <c r="CH7" s="37">
        <v>217.82</v>
      </c>
      <c r="CI7" s="37">
        <v>215.28</v>
      </c>
      <c r="CJ7" s="37">
        <v>235.61</v>
      </c>
      <c r="CK7" s="37">
        <v>177.15</v>
      </c>
      <c r="CL7" s="37">
        <v>136.38999999999999</v>
      </c>
      <c r="CM7" s="37">
        <v>47.29</v>
      </c>
      <c r="CN7" s="37">
        <v>47.29</v>
      </c>
      <c r="CO7" s="37">
        <v>48.67</v>
      </c>
      <c r="CP7" s="37">
        <v>49.49</v>
      </c>
      <c r="CQ7" s="37">
        <v>71.45</v>
      </c>
      <c r="CR7" s="37">
        <v>55.81</v>
      </c>
      <c r="CS7" s="37">
        <v>54.44</v>
      </c>
      <c r="CT7" s="37">
        <v>54.67</v>
      </c>
      <c r="CU7" s="37">
        <v>49.25</v>
      </c>
      <c r="CV7" s="37">
        <v>54.05</v>
      </c>
      <c r="CW7" s="37">
        <v>60.13</v>
      </c>
      <c r="CX7" s="37">
        <v>92.76</v>
      </c>
      <c r="CY7" s="37">
        <v>94.62</v>
      </c>
      <c r="CZ7" s="37">
        <v>95.22</v>
      </c>
      <c r="DA7" s="37">
        <v>95.43</v>
      </c>
      <c r="DB7" s="37">
        <v>95.56</v>
      </c>
      <c r="DC7" s="37">
        <v>84.41</v>
      </c>
      <c r="DD7" s="37">
        <v>84.2</v>
      </c>
      <c r="DE7" s="37">
        <v>83.8</v>
      </c>
      <c r="DF7" s="37">
        <v>84.12</v>
      </c>
      <c r="DG7" s="37">
        <v>92.88</v>
      </c>
      <c r="DH7" s="37">
        <v>95.06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7.0000000000000007E-2</v>
      </c>
      <c r="EK7" s="37">
        <v>0.04</v>
      </c>
      <c r="EL7" s="37">
        <v>0.11</v>
      </c>
      <c r="EM7" s="37">
        <v>0.1</v>
      </c>
      <c r="EN7" s="37">
        <v>0.15</v>
      </c>
      <c r="EO7" s="37">
        <v>0.23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119</v>
      </c>
      <c r="C9" s="39" t="s">
        <v>120</v>
      </c>
      <c r="D9" s="39" t="s">
        <v>121</v>
      </c>
      <c r="E9" s="39" t="s">
        <v>122</v>
      </c>
      <c r="F9" s="39" t="s">
        <v>123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61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ModifiedBy> </cp:lastModifiedBy>
  <dcterms:created xsi:type="dcterms:W3CDTF">2018-12-03T09:04:01Z</dcterms:created>
  <dcterms:modified xsi:type="dcterms:W3CDTF">2019-02-20T13:55:35Z</dcterms:modified>
  <cp:category/>
</cp:coreProperties>
</file>