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6qSiK5IYpuNDhD6VIdqqe4pDoxpPVcx6Ivw0mbuvvis7Edn4zNvLbygWWSvIzwjcEc/8gdCp6JYicndmoLj9w==" workbookSaltValue="yNaU0e98FDGclzJaU9GCx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<sst xmlns="http://schemas.openxmlformats.org/spreadsheetml/2006/main" count="237" uniqueCount="124">
  <si>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</si>
  <si>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</si>
  <si>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</si>
  <si>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</si>
  <si>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</si>
  <si>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</si>
  <si>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</si>
  <si>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</si>
  <si>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</si>
  <si>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</si>
  <si>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</si>
  <si>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</si>
  <si>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</si>
  <si>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</si>
  <si>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</si>
  <si>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</si>
  <si>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</si>
  <si>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</si>
  <si>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</si>
  <si>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</si>
  <si>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</si>
  <si>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</si>
  <si>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</si>
  <si>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</si>
  <si>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</si>
  <si>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</si>
  <si>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</si>
  <si>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</si>
  <si>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</si>
  <si>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</si>
  <si>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</si>
  <si>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</si>
  <si>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</si>
  <si>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</si>
  <si>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</si>
  <si>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</si>
  <si>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</si>
  <si>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</si>
  <si>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</si>
  <si>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</si>
  <si>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</si>
  <si>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</si>
  <si>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</si>
  <si>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</si>
  <si>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</si>
  <si>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</si>
  <si>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</si>
  <si>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</si>
  <si>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</si>
  <si>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</si>
  <si>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</si>
  <si>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</si>
  <si>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</si>
  <si>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</si>
  <si>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</si>
  <si>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</si>
  <si>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</si>
  <si>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</si>
  <si>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</si>
  <si>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</si>
  <si>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</si>
  <si>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</si>
  <si>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</si>
  <si>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</si>
  <si>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</si>
  <si>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</si>
  <si>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</si>
  <si>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</si>
  <si>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</si>
  <si>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</si>
  <si>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</si>
  <si>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</si>
  <si>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</si>
  <si>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</si>
  <si>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</si>
  <si>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</si>
  <si>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</si>
  <si>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</si>
  <si>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</si>
  <si>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</si>
  <si>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</si>
  <si>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</si>
  <si>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</si>
  <si>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</si>
  <si>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</si>
  <si>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</si>
  <si>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</si>
  <si>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</si>
  <si>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</si>
  <si>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</si>
  <si>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</si>
  <si>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</si>
  <si>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</si>
  <si>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</si>
  <si>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</si>
  <si>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</si>
  <si>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</si>
  <si>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</si>
  <si>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</si>
  <si>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</si>
  <si>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</si>
  <si>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</si>
  <si>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</si>
  <si>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</si>
  <si>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</si>
  <si>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</si>
  <si>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</si>
  <si>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</si>
  <si>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南木曽町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</si>
  <si>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</si>
  <si>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</si>
  <si>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</si>
  <si>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</si>
  <si>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</si>
  <si>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</si>
  <si>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</si>
  <si>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</si>
  <si>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</si>
  <si>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</si>
  <si>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</si>
  <si>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</si>
  <si>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類似団体平均値に比べ低水準にある。管路の新設や大規模な更新改良を行ってきていないためである。当面は大規模な管路の更新改良を見込んでいないため、同水準のままであると見込んでいるが、長期計画の中で古い管路から更新を予定しており、今後順次取り組んでいく計画である。</t>
    <rPh sb="1" eb="3">
      <t>カンロ</t>
    </rPh>
    <rPh sb="3" eb="5">
      <t>コウシン</t>
    </rPh>
    <rPh sb="5" eb="6">
      <t>リツ</t>
    </rPh>
    <rPh sb="8" eb="10">
      <t>ルイジ</t>
    </rPh>
    <rPh sb="10" eb="12">
      <t>ダンタイ</t>
    </rPh>
    <rPh sb="12" eb="14">
      <t>ヘイキン</t>
    </rPh>
    <rPh sb="14" eb="15">
      <t>チ</t>
    </rPh>
    <rPh sb="16" eb="17">
      <t>クラ</t>
    </rPh>
    <rPh sb="18" eb="19">
      <t>ヒク</t>
    </rPh>
    <rPh sb="19" eb="21">
      <t>スイジュン</t>
    </rPh>
    <rPh sb="25" eb="27">
      <t>カンロ</t>
    </rPh>
    <rPh sb="28" eb="30">
      <t>シンセツ</t>
    </rPh>
    <rPh sb="31" eb="34">
      <t>ダイキボ</t>
    </rPh>
    <rPh sb="35" eb="37">
      <t>コウシン</t>
    </rPh>
    <rPh sb="37" eb="39">
      <t>カイリョウ</t>
    </rPh>
    <rPh sb="40" eb="41">
      <t>オコナ</t>
    </rPh>
    <rPh sb="54" eb="56">
      <t>トウメン</t>
    </rPh>
    <rPh sb="57" eb="60">
      <t>ダイキボ</t>
    </rPh>
    <rPh sb="61" eb="63">
      <t>カンロ</t>
    </rPh>
    <rPh sb="64" eb="66">
      <t>コウシン</t>
    </rPh>
    <rPh sb="66" eb="68">
      <t>カイリョウ</t>
    </rPh>
    <rPh sb="69" eb="71">
      <t>ミコ</t>
    </rPh>
    <rPh sb="79" eb="82">
      <t>ドウスイジュン</t>
    </rPh>
    <rPh sb="89" eb="91">
      <t>ミコ</t>
    </rPh>
    <rPh sb="97" eb="99">
      <t>チョウキ</t>
    </rPh>
    <rPh sb="99" eb="101">
      <t>ケイカク</t>
    </rPh>
    <rPh sb="102" eb="103">
      <t>ナカ</t>
    </rPh>
    <rPh sb="104" eb="105">
      <t>フル</t>
    </rPh>
    <rPh sb="106" eb="108">
      <t>カンロ</t>
    </rPh>
    <rPh sb="110" eb="112">
      <t>コウシン</t>
    </rPh>
    <rPh sb="113" eb="115">
      <t>ヨテイ</t>
    </rPh>
    <rPh sb="120" eb="122">
      <t>コンゴ</t>
    </rPh>
    <rPh sb="122" eb="124">
      <t>ジュンジ</t>
    </rPh>
    <rPh sb="124" eb="125">
      <t>ト</t>
    </rPh>
    <rPh sb="126" eb="127">
      <t>ク</t>
    </rPh>
    <rPh sb="131" eb="133">
      <t>ケイカク</t>
    </rPh>
    <phoneticPr fontId="4"/>
  </si>
  <si>
    <t>　中山間地のため集落が分散しており、簡易水道施設も地形的な条件から集落ごとに設置せざるを得ない状況にある。また、過疎化が進み人口が減少しているため、料金単価は高いが会計全体の料金収入額は低い状況である。１施設当たりの給水人口が少なく給水コスト・維持管理コストが高い。また、原水の多くを表流水に頼っているため、水質汚濁が著しく、浄水にかかる経費が湧水と比較して多額になってしまう。公債費は、ある程度償還が進んだため今後公債費負担は減少していくが、今後老朽化した管路や施設の更新も必要であり、加えて法適化に伴う経常経費の増加に備え定期的な料金改定を実施し、自主財源の確保を図りつつ経費削減等を行い、経営健全化を行っていく必要がある。また人口減少と未給水世帯解消への取り組みと合わせて簡易水道の将来的な全体計画の策定を進める。</t>
    <rPh sb="1" eb="2">
      <t>チュウ</t>
    </rPh>
    <rPh sb="2" eb="4">
      <t>サンカン</t>
    </rPh>
    <rPh sb="4" eb="5">
      <t>チ</t>
    </rPh>
    <rPh sb="8" eb="10">
      <t>シュウラク</t>
    </rPh>
    <rPh sb="11" eb="13">
      <t>ブンサン</t>
    </rPh>
    <rPh sb="18" eb="20">
      <t>カンイ</t>
    </rPh>
    <rPh sb="20" eb="22">
      <t>スイドウ</t>
    </rPh>
    <rPh sb="22" eb="24">
      <t>シセツ</t>
    </rPh>
    <rPh sb="25" eb="28">
      <t>チケイテキ</t>
    </rPh>
    <rPh sb="29" eb="31">
      <t>ジョウケン</t>
    </rPh>
    <rPh sb="33" eb="35">
      <t>シュウラク</t>
    </rPh>
    <rPh sb="38" eb="40">
      <t>セッチ</t>
    </rPh>
    <rPh sb="44" eb="45">
      <t>エ</t>
    </rPh>
    <rPh sb="47" eb="49">
      <t>ジョウキョウ</t>
    </rPh>
    <rPh sb="56" eb="59">
      <t>カソカ</t>
    </rPh>
    <rPh sb="60" eb="61">
      <t>スス</t>
    </rPh>
    <rPh sb="62" eb="64">
      <t>ジンコウ</t>
    </rPh>
    <rPh sb="65" eb="67">
      <t>ゲンショウ</t>
    </rPh>
    <rPh sb="74" eb="76">
      <t>リョウキン</t>
    </rPh>
    <rPh sb="76" eb="78">
      <t>タンカ</t>
    </rPh>
    <rPh sb="79" eb="80">
      <t>タカ</t>
    </rPh>
    <rPh sb="82" eb="84">
      <t>カイケイ</t>
    </rPh>
    <rPh sb="84" eb="86">
      <t>ゼンタイ</t>
    </rPh>
    <rPh sb="87" eb="89">
      <t>リョウキン</t>
    </rPh>
    <rPh sb="89" eb="91">
      <t>シュウニュウ</t>
    </rPh>
    <rPh sb="91" eb="92">
      <t>ガク</t>
    </rPh>
    <rPh sb="93" eb="94">
      <t>ヒク</t>
    </rPh>
    <rPh sb="95" eb="97">
      <t>ジョウキョウ</t>
    </rPh>
    <rPh sb="102" eb="104">
      <t>シセツ</t>
    </rPh>
    <rPh sb="104" eb="105">
      <t>ア</t>
    </rPh>
    <rPh sb="108" eb="110">
      <t>キュウスイ</t>
    </rPh>
    <rPh sb="110" eb="112">
      <t>ジンコウ</t>
    </rPh>
    <rPh sb="113" eb="114">
      <t>スク</t>
    </rPh>
    <rPh sb="116" eb="118">
      <t>キュウスイ</t>
    </rPh>
    <rPh sb="122" eb="124">
      <t>イジ</t>
    </rPh>
    <rPh sb="124" eb="126">
      <t>カンリ</t>
    </rPh>
    <rPh sb="130" eb="131">
      <t>タカ</t>
    </rPh>
    <rPh sb="136" eb="138">
      <t>ゲンスイ</t>
    </rPh>
    <rPh sb="139" eb="140">
      <t>オオ</t>
    </rPh>
    <rPh sb="142" eb="143">
      <t>ヒョウ</t>
    </rPh>
    <rPh sb="143" eb="145">
      <t>リュウスイ</t>
    </rPh>
    <rPh sb="146" eb="147">
      <t>タヨ</t>
    </rPh>
    <rPh sb="154" eb="156">
      <t>スイシツ</t>
    </rPh>
    <rPh sb="156" eb="158">
      <t>オダク</t>
    </rPh>
    <rPh sb="163" eb="165">
      <t>ジョウスイ</t>
    </rPh>
    <rPh sb="169" eb="171">
      <t>ケイヒ</t>
    </rPh>
    <rPh sb="172" eb="173">
      <t>ワ</t>
    </rPh>
    <rPh sb="173" eb="174">
      <t>ミズ</t>
    </rPh>
    <rPh sb="175" eb="177">
      <t>ヒカク</t>
    </rPh>
    <rPh sb="179" eb="181">
      <t>タガク</t>
    </rPh>
    <rPh sb="189" eb="191">
      <t>コウサイ</t>
    </rPh>
    <rPh sb="191" eb="192">
      <t>ヒ</t>
    </rPh>
    <rPh sb="196" eb="198">
      <t>テイド</t>
    </rPh>
    <rPh sb="198" eb="200">
      <t>ショウカン</t>
    </rPh>
    <rPh sb="201" eb="202">
      <t>スス</t>
    </rPh>
    <rPh sb="206" eb="208">
      <t>コンゴ</t>
    </rPh>
    <rPh sb="208" eb="211">
      <t>コウサイヒ</t>
    </rPh>
    <rPh sb="211" eb="213">
      <t>フタン</t>
    </rPh>
    <rPh sb="214" eb="216">
      <t>ゲンショウ</t>
    </rPh>
    <rPh sb="222" eb="224">
      <t>コンゴ</t>
    </rPh>
    <rPh sb="224" eb="227">
      <t>ロウキュウカ</t>
    </rPh>
    <rPh sb="229" eb="231">
      <t>カンロ</t>
    </rPh>
    <rPh sb="232" eb="234">
      <t>シセツ</t>
    </rPh>
    <rPh sb="235" eb="237">
      <t>コウシン</t>
    </rPh>
    <rPh sb="238" eb="240">
      <t>ヒツヨウ</t>
    </rPh>
    <rPh sb="244" eb="245">
      <t>クワ</t>
    </rPh>
    <rPh sb="263" eb="266">
      <t>テイキテキ</t>
    </rPh>
    <rPh sb="267" eb="269">
      <t>リョウキン</t>
    </rPh>
    <rPh sb="269" eb="271">
      <t>カイテイ</t>
    </rPh>
    <rPh sb="272" eb="274">
      <t>ジッシ</t>
    </rPh>
    <rPh sb="276" eb="278">
      <t>ジシュ</t>
    </rPh>
    <rPh sb="278" eb="280">
      <t>ザイゲン</t>
    </rPh>
    <rPh sb="281" eb="283">
      <t>カクホ</t>
    </rPh>
    <rPh sb="284" eb="285">
      <t>ハカ</t>
    </rPh>
    <rPh sb="288" eb="290">
      <t>ケイヒ</t>
    </rPh>
    <rPh sb="290" eb="292">
      <t>サクゲン</t>
    </rPh>
    <rPh sb="292" eb="293">
      <t>ナド</t>
    </rPh>
    <rPh sb="294" eb="295">
      <t>オコナ</t>
    </rPh>
    <rPh sb="297" eb="299">
      <t>ケイエイ</t>
    </rPh>
    <rPh sb="299" eb="302">
      <t>ケンゼンカ</t>
    </rPh>
    <rPh sb="303" eb="304">
      <t>オコナ</t>
    </rPh>
    <rPh sb="308" eb="310">
      <t>ヒツヨウ</t>
    </rPh>
    <rPh sb="316" eb="318">
      <t>ジンコウ</t>
    </rPh>
    <rPh sb="318" eb="320">
      <t>ゲンショウ</t>
    </rPh>
    <rPh sb="321" eb="322">
      <t>ミ</t>
    </rPh>
    <rPh sb="322" eb="324">
      <t>キュウスイ</t>
    </rPh>
    <rPh sb="324" eb="326">
      <t>セタイ</t>
    </rPh>
    <rPh sb="326" eb="328">
      <t>カイショウ</t>
    </rPh>
    <rPh sb="330" eb="331">
      <t>ト</t>
    </rPh>
    <rPh sb="332" eb="333">
      <t>ク</t>
    </rPh>
    <rPh sb="335" eb="336">
      <t>ア</t>
    </rPh>
    <rPh sb="339" eb="341">
      <t>カンイ</t>
    </rPh>
    <rPh sb="341" eb="343">
      <t>スイドウ</t>
    </rPh>
    <rPh sb="344" eb="347">
      <t>ショウライテキ</t>
    </rPh>
    <rPh sb="348" eb="350">
      <t>ゼンタイ</t>
    </rPh>
    <rPh sb="350" eb="352">
      <t>ケイカク</t>
    </rPh>
    <rPh sb="353" eb="355">
      <t>サクテイ</t>
    </rPh>
    <rPh sb="356" eb="357">
      <t>スス</t>
    </rPh>
    <phoneticPr fontId="4"/>
  </si>
  <si>
    <t>　①収益的収支比率は大規模事業所の使用があったため大きく向上したが、今後も100％に近づけていくため経費削減に取り組みつつ、より一般会計への依存度を下げるため水道料金の適正化を図るとともに、水道料金の収納率をあげていく必要がある。
　④企業債残高対給水収益比率は年々減少し、類似団体平均値を下回っているが、今後施設の老朽化による更新が見込まれているため、再び増加に転ずる可能性がある。
　⑤料金回収率は、類似団体平均値より大きく向上しているが、事業所の大量使用が開始されたためである。今後も引き続き経費節減に努めていくと共に、適正な水道使用料の設定を検討していく必要がある。
　⑥給水原価は事業所の大量使用により有収水量が増加したため、類似団体平均値近くまで改善された。今後も一層の低減の取り組みを進めていく。
　⑦施設利用率は、類似団体平均値より低い数値で推移している。施設設置当時に比べ過疎化により人口が減少していることが原因と考えられるため、現状に合った事業規模に見直しをしていく必要がある。
　⑧有収率においても類似団体平均値よりも低い水準で推移している中ではあるが、漏水箇所の修繕を進める中で徐々に改善しつつある。今後も減少原因を特定し収益につなげていく必要がある。</t>
    <rPh sb="2" eb="5">
      <t>シュウエキテキ</t>
    </rPh>
    <rPh sb="5" eb="7">
      <t>シュウシ</t>
    </rPh>
    <rPh sb="7" eb="9">
      <t>ヒリツ</t>
    </rPh>
    <rPh sb="10" eb="13">
      <t>ダイキボ</t>
    </rPh>
    <rPh sb="13" eb="16">
      <t>ジギョウショ</t>
    </rPh>
    <rPh sb="17" eb="19">
      <t>シヨウ</t>
    </rPh>
    <rPh sb="25" eb="26">
      <t>オオ</t>
    </rPh>
    <rPh sb="28" eb="30">
      <t>コウジョウ</t>
    </rPh>
    <rPh sb="34" eb="36">
      <t>コンゴ</t>
    </rPh>
    <rPh sb="42" eb="43">
      <t>チカ</t>
    </rPh>
    <rPh sb="50" eb="52">
      <t>ケイヒ</t>
    </rPh>
    <rPh sb="52" eb="54">
      <t>サクゲン</t>
    </rPh>
    <rPh sb="55" eb="56">
      <t>ト</t>
    </rPh>
    <rPh sb="57" eb="58">
      <t>ク</t>
    </rPh>
    <rPh sb="79" eb="81">
      <t>スイドウ</t>
    </rPh>
    <rPh sb="81" eb="83">
      <t>リョウキン</t>
    </rPh>
    <rPh sb="84" eb="87">
      <t>テキセイカ</t>
    </rPh>
    <rPh sb="88" eb="89">
      <t>ハカ</t>
    </rPh>
    <rPh sb="95" eb="97">
      <t>スイドウ</t>
    </rPh>
    <rPh sb="97" eb="99">
      <t>リョウキン</t>
    </rPh>
    <rPh sb="100" eb="102">
      <t>シュウノウ</t>
    </rPh>
    <rPh sb="102" eb="103">
      <t>リツ</t>
    </rPh>
    <rPh sb="109" eb="111">
      <t>ヒツヨウ</t>
    </rPh>
    <rPh sb="145" eb="147">
      <t>シタマワ</t>
    </rPh>
    <rPh sb="153" eb="155">
      <t>コンゴ</t>
    </rPh>
    <rPh sb="195" eb="197">
      <t>リョウキン</t>
    </rPh>
    <rPh sb="197" eb="199">
      <t>カイシュウ</t>
    </rPh>
    <rPh sb="199" eb="200">
      <t>リツ</t>
    </rPh>
    <rPh sb="202" eb="204">
      <t>ルイジ</t>
    </rPh>
    <rPh sb="204" eb="206">
      <t>ダンタイ</t>
    </rPh>
    <rPh sb="206" eb="209">
      <t>ヘイキンチ</t>
    </rPh>
    <rPh sb="211" eb="212">
      <t>オオ</t>
    </rPh>
    <rPh sb="214" eb="216">
      <t>コウジョウ</t>
    </rPh>
    <rPh sb="222" eb="224">
      <t>ジギョウ</t>
    </rPh>
    <rPh sb="224" eb="225">
      <t>ショ</t>
    </rPh>
    <rPh sb="226" eb="228">
      <t>タイリョウ</t>
    </rPh>
    <rPh sb="228" eb="230">
      <t>シヨウ</t>
    </rPh>
    <rPh sb="231" eb="233">
      <t>カイシ</t>
    </rPh>
    <rPh sb="242" eb="244">
      <t>コンゴ</t>
    </rPh>
    <rPh sb="245" eb="246">
      <t>ヒ</t>
    </rPh>
    <rPh sb="247" eb="248">
      <t>ツヅ</t>
    </rPh>
    <rPh sb="249" eb="251">
      <t>ケイヒ</t>
    </rPh>
    <rPh sb="251" eb="253">
      <t>セツゲン</t>
    </rPh>
    <rPh sb="254" eb="255">
      <t>ツト</t>
    </rPh>
    <rPh sb="260" eb="261">
      <t>トモ</t>
    </rPh>
    <rPh sb="263" eb="265">
      <t>テキセイ</t>
    </rPh>
    <rPh sb="266" eb="268">
      <t>スイドウ</t>
    </rPh>
    <rPh sb="268" eb="271">
      <t>シヨウリョウ</t>
    </rPh>
    <rPh sb="272" eb="274">
      <t>セッテイ</t>
    </rPh>
    <rPh sb="275" eb="277">
      <t>ケントウ</t>
    </rPh>
    <rPh sb="290" eb="292">
      <t>キュウスイ</t>
    </rPh>
    <rPh sb="292" eb="294">
      <t>ゲンカ</t>
    </rPh>
    <rPh sb="295" eb="298">
      <t>ジギョウショ</t>
    </rPh>
    <rPh sb="299" eb="301">
      <t>タイリョウ</t>
    </rPh>
    <rPh sb="301" eb="303">
      <t>シヨウ</t>
    </rPh>
    <rPh sb="306" eb="308">
      <t>ユウシュウ</t>
    </rPh>
    <rPh sb="308" eb="310">
      <t>スイリョウ</t>
    </rPh>
    <rPh sb="311" eb="313">
      <t>ゾウカ</t>
    </rPh>
    <rPh sb="318" eb="320">
      <t>ルイジ</t>
    </rPh>
    <rPh sb="320" eb="322">
      <t>ダンタイ</t>
    </rPh>
    <rPh sb="322" eb="325">
      <t>ヘイキンチ</t>
    </rPh>
    <rPh sb="325" eb="326">
      <t>チカ</t>
    </rPh>
    <rPh sb="329" eb="331">
      <t>カイゼン</t>
    </rPh>
    <rPh sb="335" eb="337">
      <t>コンゴ</t>
    </rPh>
    <rPh sb="338" eb="340">
      <t>イッソウ</t>
    </rPh>
    <rPh sb="341" eb="343">
      <t>テイゲン</t>
    </rPh>
    <rPh sb="344" eb="345">
      <t>ト</t>
    </rPh>
    <rPh sb="346" eb="347">
      <t>ク</t>
    </rPh>
    <rPh sb="349" eb="350">
      <t>スス</t>
    </rPh>
    <rPh sb="358" eb="360">
      <t>シセツ</t>
    </rPh>
    <rPh sb="360" eb="363">
      <t>リヨウリツ</t>
    </rPh>
    <rPh sb="365" eb="367">
      <t>ルイジ</t>
    </rPh>
    <rPh sb="367" eb="369">
      <t>ダンタイ</t>
    </rPh>
    <rPh sb="369" eb="372">
      <t>ヘイキンチ</t>
    </rPh>
    <rPh sb="374" eb="375">
      <t>ヒク</t>
    </rPh>
    <rPh sb="376" eb="378">
      <t>スウチ</t>
    </rPh>
    <rPh sb="379" eb="381">
      <t>スイイ</t>
    </rPh>
    <rPh sb="386" eb="388">
      <t>シセツ</t>
    </rPh>
    <rPh sb="388" eb="390">
      <t>セッチ</t>
    </rPh>
    <rPh sb="390" eb="392">
      <t>トウジ</t>
    </rPh>
    <rPh sb="393" eb="394">
      <t>クラ</t>
    </rPh>
    <rPh sb="395" eb="398">
      <t>カソカ</t>
    </rPh>
    <rPh sb="401" eb="403">
      <t>ジンコウ</t>
    </rPh>
    <rPh sb="404" eb="406">
      <t>ゲンショウ</t>
    </rPh>
    <rPh sb="413" eb="415">
      <t>ゲンイン</t>
    </rPh>
    <rPh sb="416" eb="417">
      <t>カンガ</t>
    </rPh>
    <rPh sb="424" eb="426">
      <t>ゲンジョウ</t>
    </rPh>
    <rPh sb="427" eb="428">
      <t>ア</t>
    </rPh>
    <rPh sb="430" eb="432">
      <t>ジギョウ</t>
    </rPh>
    <rPh sb="432" eb="434">
      <t>キボ</t>
    </rPh>
    <rPh sb="435" eb="437">
      <t>ミナオ</t>
    </rPh>
    <rPh sb="443" eb="445">
      <t>ヒツヨウ</t>
    </rPh>
    <rPh sb="454" eb="455">
      <t>リツ</t>
    </rPh>
    <rPh sb="460" eb="462">
      <t>ルイジ</t>
    </rPh>
    <rPh sb="462" eb="464">
      <t>ダンタイ</t>
    </rPh>
    <rPh sb="464" eb="466">
      <t>ヘイキン</t>
    </rPh>
    <rPh sb="466" eb="467">
      <t>チ</t>
    </rPh>
    <rPh sb="470" eb="471">
      <t>ヒク</t>
    </rPh>
    <rPh sb="472" eb="474">
      <t>スイジュン</t>
    </rPh>
    <rPh sb="475" eb="477">
      <t>スイイ</t>
    </rPh>
    <rPh sb="481" eb="482">
      <t>ナカ</t>
    </rPh>
    <rPh sb="488" eb="490">
      <t>ロウスイ</t>
    </rPh>
    <rPh sb="490" eb="492">
      <t>カショ</t>
    </rPh>
    <rPh sb="493" eb="495">
      <t>シュウゼン</t>
    </rPh>
    <rPh sb="496" eb="497">
      <t>スス</t>
    </rPh>
    <rPh sb="499" eb="500">
      <t>ナカ</t>
    </rPh>
    <rPh sb="501" eb="503">
      <t>ジョジョ</t>
    </rPh>
    <rPh sb="504" eb="506">
      <t>カイゼン</t>
    </rPh>
    <rPh sb="512" eb="514">
      <t>コンゴ</t>
    </rPh>
    <rPh sb="515" eb="517">
      <t>ゲンショウ</t>
    </rPh>
    <rPh sb="517" eb="519">
      <t>ゲンイン</t>
    </rPh>
    <rPh sb="520" eb="522">
      <t>トクテイ</t>
    </rPh>
    <rPh sb="523" eb="525">
      <t>シュウエキ</t>
    </rPh>
    <rPh sb="532" eb="5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</si>
</sst>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0.16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12-459A-A69F-D18A67859F88}"/>
            </c:ext>
          </c:extLst>
        </c:ser>
        <c:dLbls>
          <c:showLegendKey val="0"/>
          <c:showVal val="0"/>
          <c:showCatName val="0"/>
          <c:showSerName val="0"/>
          <c:showPercent val="0"/>
          <c:showBubbleSize val="0"/>
        </c:dLbls>
        <c:gapWidth val="150"/>
        <c:axId val="84019456"/>
        <c:axId val="840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8312-459A-A69F-D18A67859F88}"/>
            </c:ext>
          </c:extLst>
        </c:ser>
        <c:dLbls>
          <c:showLegendKey val="0"/>
          <c:showVal val="0"/>
          <c:showCatName val="0"/>
          <c:showSerName val="0"/>
          <c:showPercent val="0"/>
          <c:showBubbleSize val="0"/>
        </c:dLbls>
        <c:marker val="1"/>
        <c:smooth val="0"/>
        <c:axId val="84019456"/>
        <c:axId val="84021632"/>
      </c:lineChart>
      <c:dateAx>
        <c:axId val="84019456"/>
        <c:scaling>
          <c:orientation val="minMax"/>
        </c:scaling>
        <c:delete val="1"/>
        <c:axPos val="b"/>
        <c:numFmt formatCode="ge" sourceLinked="1"/>
        <c:majorTickMark val="none"/>
        <c:minorTickMark val="none"/>
        <c:tickLblPos val="none"/>
        <c:crossAx val="84021632"/>
        <c:crosses val="autoZero"/>
        <c:auto val="1"/>
        <c:lblOffset val="100"/>
        <c:baseTimeUnit val="years"/>
      </c:dateAx>
      <c:valAx>
        <c:axId val="840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53.49</c:v>
                </c:pt>
                <c:pt idx="1">
                  <c:v>52.49</c:v>
                </c:pt>
                <c:pt idx="2">
                  <c:v>54.1</c:v>
                </c:pt>
                <c:pt idx="3">
                  <c:v>51.84</c:v>
                </c:pt>
                <c:pt idx="4">
                  <c:v>51.96</c:v>
                </c:pt>
              </c:numCache>
            </c:numRef>
          </c:val>
          <c:extLst xmlns:c16r2="http://schemas.microsoft.com/office/drawing/2015/06/chart">
            <c:ext xmlns:c16="http://schemas.microsoft.com/office/drawing/2014/chart" uri="{C3380CC4-5D6E-409C-BE32-E72D297353CC}">
              <c16:uniqueId val="{00000000-08C0-4F06-9BD1-39C61F1FCA17}"/>
            </c:ext>
          </c:extLst>
        </c:ser>
        <c:dLbls>
          <c:showLegendKey val="0"/>
          <c:showVal val="0"/>
          <c:showCatName val="0"/>
          <c:showSerName val="0"/>
          <c:showPercent val="0"/>
          <c:showBubbleSize val="0"/>
        </c:dLbls>
        <c:gapWidth val="150"/>
        <c:axId val="90417024"/>
        <c:axId val="904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08C0-4F06-9BD1-39C61F1FCA17}"/>
            </c:ext>
          </c:extLst>
        </c:ser>
        <c:dLbls>
          <c:showLegendKey val="0"/>
          <c:showVal val="0"/>
          <c:showCatName val="0"/>
          <c:showSerName val="0"/>
          <c:showPercent val="0"/>
          <c:showBubbleSize val="0"/>
        </c:dLbls>
        <c:marker val="1"/>
        <c:smooth val="0"/>
        <c:axId val="90417024"/>
        <c:axId val="90423296"/>
      </c:lineChart>
      <c:dateAx>
        <c:axId val="90417024"/>
        <c:scaling>
          <c:orientation val="minMax"/>
        </c:scaling>
        <c:delete val="1"/>
        <c:axPos val="b"/>
        <c:numFmt formatCode="ge" sourceLinked="1"/>
        <c:majorTickMark val="none"/>
        <c:minorTickMark val="none"/>
        <c:tickLblPos val="none"/>
        <c:crossAx val="90423296"/>
        <c:crosses val="autoZero"/>
        <c:auto val="1"/>
        <c:lblOffset val="100"/>
        <c:baseTimeUnit val="years"/>
      </c:dateAx>
      <c:valAx>
        <c:axId val="90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65.260000000000005</c:v>
                </c:pt>
                <c:pt idx="1">
                  <c:v>63.46</c:v>
                </c:pt>
                <c:pt idx="2">
                  <c:v>59.96</c:v>
                </c:pt>
                <c:pt idx="3">
                  <c:v>61.68</c:v>
                </c:pt>
                <c:pt idx="4">
                  <c:v>62.33</c:v>
                </c:pt>
              </c:numCache>
            </c:numRef>
          </c:val>
          <c:extLst xmlns:c16r2="http://schemas.microsoft.com/office/drawing/2015/06/chart">
            <c:ext xmlns:c16="http://schemas.microsoft.com/office/drawing/2014/chart" uri="{C3380CC4-5D6E-409C-BE32-E72D297353CC}">
              <c16:uniqueId val="{00000000-69FC-47DD-BD2C-989D91AB56AC}"/>
            </c:ext>
          </c:extLst>
        </c:ser>
        <c:dLbls>
          <c:showLegendKey val="0"/>
          <c:showVal val="0"/>
          <c:showCatName val="0"/>
          <c:showSerName val="0"/>
          <c:showPercent val="0"/>
          <c:showBubbleSize val="0"/>
        </c:dLbls>
        <c:gapWidth val="150"/>
        <c:axId val="90142976"/>
        <c:axId val="901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69FC-47DD-BD2C-989D91AB56AC}"/>
            </c:ext>
          </c:extLst>
        </c:ser>
        <c:dLbls>
          <c:showLegendKey val="0"/>
          <c:showVal val="0"/>
          <c:showCatName val="0"/>
          <c:showSerName val="0"/>
          <c:showPercent val="0"/>
          <c:showBubbleSize val="0"/>
        </c:dLbls>
        <c:marker val="1"/>
        <c:smooth val="0"/>
        <c:axId val="90142976"/>
        <c:axId val="90153344"/>
      </c:lineChart>
      <c:dateAx>
        <c:axId val="90142976"/>
        <c:scaling>
          <c:orientation val="minMax"/>
        </c:scaling>
        <c:delete val="1"/>
        <c:axPos val="b"/>
        <c:numFmt formatCode="ge" sourceLinked="1"/>
        <c:majorTickMark val="none"/>
        <c:minorTickMark val="none"/>
        <c:tickLblPos val="none"/>
        <c:crossAx val="90153344"/>
        <c:crosses val="autoZero"/>
        <c:auto val="1"/>
        <c:lblOffset val="100"/>
        <c:baseTimeUnit val="years"/>
      </c:dateAx>
      <c:valAx>
        <c:axId val="901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81.489999999999995</c:v>
                </c:pt>
                <c:pt idx="1">
                  <c:v>84.87</c:v>
                </c:pt>
                <c:pt idx="2">
                  <c:v>83.92</c:v>
                </c:pt>
                <c:pt idx="3">
                  <c:v>84.54</c:v>
                </c:pt>
                <c:pt idx="4">
                  <c:v>99.15</c:v>
                </c:pt>
              </c:numCache>
            </c:numRef>
          </c:val>
          <c:extLst xmlns:c16r2="http://schemas.microsoft.com/office/drawing/2015/06/chart">
            <c:ext xmlns:c16="http://schemas.microsoft.com/office/drawing/2014/chart" uri="{C3380CC4-5D6E-409C-BE32-E72D297353CC}">
              <c16:uniqueId val="{00000000-695D-40AD-904B-D6562A4D18D3}"/>
            </c:ext>
          </c:extLst>
        </c:ser>
        <c:dLbls>
          <c:showLegendKey val="0"/>
          <c:showVal val="0"/>
          <c:showCatName val="0"/>
          <c:showSerName val="0"/>
          <c:showPercent val="0"/>
          <c:showBubbleSize val="0"/>
        </c:dLbls>
        <c:gapWidth val="150"/>
        <c:axId val="84060800"/>
        <c:axId val="840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95D-40AD-904B-D6562A4D18D3}"/>
            </c:ext>
          </c:extLst>
        </c:ser>
        <c:dLbls>
          <c:showLegendKey val="0"/>
          <c:showVal val="0"/>
          <c:showCatName val="0"/>
          <c:showSerName val="0"/>
          <c:showPercent val="0"/>
          <c:showBubbleSize val="0"/>
        </c:dLbls>
        <c:marker val="1"/>
        <c:smooth val="0"/>
        <c:axId val="84060800"/>
        <c:axId val="84071168"/>
      </c:lineChart>
      <c:dateAx>
        <c:axId val="84060800"/>
        <c:scaling>
          <c:orientation val="minMax"/>
        </c:scaling>
        <c:delete val="1"/>
        <c:axPos val="b"/>
        <c:numFmt formatCode="ge" sourceLinked="1"/>
        <c:majorTickMark val="none"/>
        <c:minorTickMark val="none"/>
        <c:tickLblPos val="none"/>
        <c:crossAx val="84071168"/>
        <c:crosses val="autoZero"/>
        <c:auto val="1"/>
        <c:lblOffset val="100"/>
        <c:baseTimeUnit val="years"/>
      </c:dateAx>
      <c:valAx>
        <c:axId val="840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D6-4472-9921-E684FBCC6329}"/>
            </c:ext>
          </c:extLst>
        </c:ser>
        <c:dLbls>
          <c:showLegendKey val="0"/>
          <c:showVal val="0"/>
          <c:showCatName val="0"/>
          <c:showSerName val="0"/>
          <c:showPercent val="0"/>
          <c:showBubbleSize val="0"/>
        </c:dLbls>
        <c:gapWidth val="150"/>
        <c:axId val="87653376"/>
        <c:axId val="876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D6-4472-9921-E684FBCC6329}"/>
            </c:ext>
          </c:extLst>
        </c:ser>
        <c:dLbls>
          <c:showLegendKey val="0"/>
          <c:showVal val="0"/>
          <c:showCatName val="0"/>
          <c:showSerName val="0"/>
          <c:showPercent val="0"/>
          <c:showBubbleSize val="0"/>
        </c:dLbls>
        <c:marker val="1"/>
        <c:smooth val="0"/>
        <c:axId val="87653376"/>
        <c:axId val="87655552"/>
      </c:lineChart>
      <c:dateAx>
        <c:axId val="87653376"/>
        <c:scaling>
          <c:orientation val="minMax"/>
        </c:scaling>
        <c:delete val="1"/>
        <c:axPos val="b"/>
        <c:numFmt formatCode="ge" sourceLinked="1"/>
        <c:majorTickMark val="none"/>
        <c:minorTickMark val="none"/>
        <c:tickLblPos val="none"/>
        <c:crossAx val="87655552"/>
        <c:crosses val="autoZero"/>
        <c:auto val="1"/>
        <c:lblOffset val="100"/>
        <c:baseTimeUnit val="years"/>
      </c:dateAx>
      <c:valAx>
        <c:axId val="876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18-498D-8AF2-A26EA4B95229}"/>
            </c:ext>
          </c:extLst>
        </c:ser>
        <c:dLbls>
          <c:showLegendKey val="0"/>
          <c:showVal val="0"/>
          <c:showCatName val="0"/>
          <c:showSerName val="0"/>
          <c:showPercent val="0"/>
          <c:showBubbleSize val="0"/>
        </c:dLbls>
        <c:gapWidth val="150"/>
        <c:axId val="87674240"/>
        <c:axId val="877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18-498D-8AF2-A26EA4B95229}"/>
            </c:ext>
          </c:extLst>
        </c:ser>
        <c:dLbls>
          <c:showLegendKey val="0"/>
          <c:showVal val="0"/>
          <c:showCatName val="0"/>
          <c:showSerName val="0"/>
          <c:showPercent val="0"/>
          <c:showBubbleSize val="0"/>
        </c:dLbls>
        <c:marker val="1"/>
        <c:smooth val="0"/>
        <c:axId val="87674240"/>
        <c:axId val="87770624"/>
      </c:lineChart>
      <c:dateAx>
        <c:axId val="87674240"/>
        <c:scaling>
          <c:orientation val="minMax"/>
        </c:scaling>
        <c:delete val="1"/>
        <c:axPos val="b"/>
        <c:numFmt formatCode="ge" sourceLinked="1"/>
        <c:majorTickMark val="none"/>
        <c:minorTickMark val="none"/>
        <c:tickLblPos val="none"/>
        <c:crossAx val="87770624"/>
        <c:crosses val="autoZero"/>
        <c:auto val="1"/>
        <c:lblOffset val="100"/>
        <c:baseTimeUnit val="years"/>
      </c:dateAx>
      <c:valAx>
        <c:axId val="87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33-48A7-9EF0-82A45C86877B}"/>
            </c:ext>
          </c:extLst>
        </c:ser>
        <c:dLbls>
          <c:showLegendKey val="0"/>
          <c:showVal val="0"/>
          <c:showCatName val="0"/>
          <c:showSerName val="0"/>
          <c:showPercent val="0"/>
          <c:showBubbleSize val="0"/>
        </c:dLbls>
        <c:gapWidth val="150"/>
        <c:axId val="87807872"/>
        <c:axId val="889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33-48A7-9EF0-82A45C86877B}"/>
            </c:ext>
          </c:extLst>
        </c:ser>
        <c:dLbls>
          <c:showLegendKey val="0"/>
          <c:showVal val="0"/>
          <c:showCatName val="0"/>
          <c:showSerName val="0"/>
          <c:showPercent val="0"/>
          <c:showBubbleSize val="0"/>
        </c:dLbls>
        <c:marker val="1"/>
        <c:smooth val="0"/>
        <c:axId val="87807872"/>
        <c:axId val="88936448"/>
      </c:lineChart>
      <c:dateAx>
        <c:axId val="87807872"/>
        <c:scaling>
          <c:orientation val="minMax"/>
        </c:scaling>
        <c:delete val="1"/>
        <c:axPos val="b"/>
        <c:numFmt formatCode="ge" sourceLinked="1"/>
        <c:majorTickMark val="none"/>
        <c:minorTickMark val="none"/>
        <c:tickLblPos val="none"/>
        <c:crossAx val="88936448"/>
        <c:crosses val="autoZero"/>
        <c:auto val="1"/>
        <c:lblOffset val="100"/>
        <c:baseTimeUnit val="years"/>
      </c:dateAx>
      <c:valAx>
        <c:axId val="889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59-49FC-B32B-D4C41D107DBC}"/>
            </c:ext>
          </c:extLst>
        </c:ser>
        <c:dLbls>
          <c:showLegendKey val="0"/>
          <c:showVal val="0"/>
          <c:showCatName val="0"/>
          <c:showSerName val="0"/>
          <c:showPercent val="0"/>
          <c:showBubbleSize val="0"/>
        </c:dLbls>
        <c:gapWidth val="150"/>
        <c:axId val="88959616"/>
        <c:axId val="889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59-49FC-B32B-D4C41D107DBC}"/>
            </c:ext>
          </c:extLst>
        </c:ser>
        <c:dLbls>
          <c:showLegendKey val="0"/>
          <c:showVal val="0"/>
          <c:showCatName val="0"/>
          <c:showSerName val="0"/>
          <c:showPercent val="0"/>
          <c:showBubbleSize val="0"/>
        </c:dLbls>
        <c:marker val="1"/>
        <c:smooth val="0"/>
        <c:axId val="88959616"/>
        <c:axId val="88965888"/>
      </c:lineChart>
      <c:dateAx>
        <c:axId val="88959616"/>
        <c:scaling>
          <c:orientation val="minMax"/>
        </c:scaling>
        <c:delete val="1"/>
        <c:axPos val="b"/>
        <c:numFmt formatCode="ge" sourceLinked="1"/>
        <c:majorTickMark val="none"/>
        <c:minorTickMark val="none"/>
        <c:tickLblPos val="none"/>
        <c:crossAx val="88965888"/>
        <c:crosses val="autoZero"/>
        <c:auto val="1"/>
        <c:lblOffset val="100"/>
        <c:baseTimeUnit val="years"/>
      </c:dateAx>
      <c:valAx>
        <c:axId val="889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1231.3</c:v>
                </c:pt>
                <c:pt idx="1">
                  <c:v>1151.68</c:v>
                </c:pt>
                <c:pt idx="2">
                  <c:v>1092.94</c:v>
                </c:pt>
                <c:pt idx="3">
                  <c:v>1036.3499999999999</c:v>
                </c:pt>
                <c:pt idx="4">
                  <c:v>945.35</c:v>
                </c:pt>
              </c:numCache>
            </c:numRef>
          </c:val>
          <c:extLst xmlns:c16r2="http://schemas.microsoft.com/office/drawing/2015/06/chart">
            <c:ext xmlns:c16="http://schemas.microsoft.com/office/drawing/2014/chart" uri="{C3380CC4-5D6E-409C-BE32-E72D297353CC}">
              <c16:uniqueId val="{00000000-29BA-4807-AA0D-33D8A6B83272}"/>
            </c:ext>
          </c:extLst>
        </c:ser>
        <c:dLbls>
          <c:showLegendKey val="0"/>
          <c:showVal val="0"/>
          <c:showCatName val="0"/>
          <c:showSerName val="0"/>
          <c:showPercent val="0"/>
          <c:showBubbleSize val="0"/>
        </c:dLbls>
        <c:gapWidth val="150"/>
        <c:axId val="88869888"/>
        <c:axId val="888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29BA-4807-AA0D-33D8A6B83272}"/>
            </c:ext>
          </c:extLst>
        </c:ser>
        <c:dLbls>
          <c:showLegendKey val="0"/>
          <c:showVal val="0"/>
          <c:showCatName val="0"/>
          <c:showSerName val="0"/>
          <c:showPercent val="0"/>
          <c:showBubbleSize val="0"/>
        </c:dLbls>
        <c:marker val="1"/>
        <c:smooth val="0"/>
        <c:axId val="88869888"/>
        <c:axId val="88876160"/>
      </c:lineChart>
      <c:dateAx>
        <c:axId val="88869888"/>
        <c:scaling>
          <c:orientation val="minMax"/>
        </c:scaling>
        <c:delete val="1"/>
        <c:axPos val="b"/>
        <c:numFmt formatCode="ge" sourceLinked="1"/>
        <c:majorTickMark val="none"/>
        <c:minorTickMark val="none"/>
        <c:tickLblPos val="none"/>
        <c:crossAx val="88876160"/>
        <c:crosses val="autoZero"/>
        <c:auto val="1"/>
        <c:lblOffset val="100"/>
        <c:baseTimeUnit val="years"/>
      </c:dateAx>
      <c:valAx>
        <c:axId val="888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50.75</c:v>
                </c:pt>
                <c:pt idx="1">
                  <c:v>53.68</c:v>
                </c:pt>
                <c:pt idx="2">
                  <c:v>54.61</c:v>
                </c:pt>
                <c:pt idx="3">
                  <c:v>58</c:v>
                </c:pt>
                <c:pt idx="4">
                  <c:v>73.459999999999994</c:v>
                </c:pt>
              </c:numCache>
            </c:numRef>
          </c:val>
          <c:extLst xmlns:c16r2="http://schemas.microsoft.com/office/drawing/2015/06/chart">
            <c:ext xmlns:c16="http://schemas.microsoft.com/office/drawing/2014/chart" uri="{C3380CC4-5D6E-409C-BE32-E72D297353CC}">
              <c16:uniqueId val="{00000000-559D-4124-8932-353BB56D42A1}"/>
            </c:ext>
          </c:extLst>
        </c:ser>
        <c:dLbls>
          <c:showLegendKey val="0"/>
          <c:showVal val="0"/>
          <c:showCatName val="0"/>
          <c:showSerName val="0"/>
          <c:showPercent val="0"/>
          <c:showBubbleSize val="0"/>
        </c:dLbls>
        <c:gapWidth val="150"/>
        <c:axId val="88911232"/>
        <c:axId val="889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559D-4124-8932-353BB56D42A1}"/>
            </c:ext>
          </c:extLst>
        </c:ser>
        <c:dLbls>
          <c:showLegendKey val="0"/>
          <c:showVal val="0"/>
          <c:showCatName val="0"/>
          <c:showSerName val="0"/>
          <c:showPercent val="0"/>
          <c:showBubbleSize val="0"/>
        </c:dLbls>
        <c:marker val="1"/>
        <c:smooth val="0"/>
        <c:axId val="88911232"/>
        <c:axId val="88917504"/>
      </c:lineChart>
      <c:dateAx>
        <c:axId val="88911232"/>
        <c:scaling>
          <c:orientation val="minMax"/>
        </c:scaling>
        <c:delete val="1"/>
        <c:axPos val="b"/>
        <c:numFmt formatCode="ge" sourceLinked="1"/>
        <c:majorTickMark val="none"/>
        <c:minorTickMark val="none"/>
        <c:tickLblPos val="none"/>
        <c:crossAx val="88917504"/>
        <c:crosses val="autoZero"/>
        <c:auto val="1"/>
        <c:lblOffset val="100"/>
        <c:baseTimeUnit val="years"/>
      </c:dateAx>
      <c:valAx>
        <c:axId val="889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418.56</c:v>
                </c:pt>
                <c:pt idx="1">
                  <c:v>404.65</c:v>
                </c:pt>
                <c:pt idx="2">
                  <c:v>400.68</c:v>
                </c:pt>
                <c:pt idx="3">
                  <c:v>376.17</c:v>
                </c:pt>
                <c:pt idx="4">
                  <c:v>301.33</c:v>
                </c:pt>
              </c:numCache>
            </c:numRef>
          </c:val>
          <c:extLst xmlns:c16r2="http://schemas.microsoft.com/office/drawing/2015/06/chart">
            <c:ext xmlns:c16="http://schemas.microsoft.com/office/drawing/2014/chart" uri="{C3380CC4-5D6E-409C-BE32-E72D297353CC}">
              <c16:uniqueId val="{00000000-4157-4233-ACB5-DDFE76C0825B}"/>
            </c:ext>
          </c:extLst>
        </c:ser>
        <c:dLbls>
          <c:showLegendKey val="0"/>
          <c:showVal val="0"/>
          <c:showCatName val="0"/>
          <c:showSerName val="0"/>
          <c:showPercent val="0"/>
          <c:showBubbleSize val="0"/>
        </c:dLbls>
        <c:gapWidth val="150"/>
        <c:axId val="88929792"/>
        <c:axId val="889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4157-4233-ACB5-DDFE76C0825B}"/>
            </c:ext>
          </c:extLst>
        </c:ser>
        <c:dLbls>
          <c:showLegendKey val="0"/>
          <c:showVal val="0"/>
          <c:showCatName val="0"/>
          <c:showSerName val="0"/>
          <c:showPercent val="0"/>
          <c:showBubbleSize val="0"/>
        </c:dLbls>
        <c:marker val="1"/>
        <c:smooth val="0"/>
        <c:axId val="88929792"/>
        <c:axId val="88931712"/>
      </c:lineChart>
      <c:dateAx>
        <c:axId val="88929792"/>
        <c:scaling>
          <c:orientation val="minMax"/>
        </c:scaling>
        <c:delete val="1"/>
        <c:axPos val="b"/>
        <c:numFmt formatCode="ge" sourceLinked="1"/>
        <c:majorTickMark val="none"/>
        <c:minorTickMark val="none"/>
        <c:tickLblPos val="none"/>
        <c:crossAx val="88931712"/>
        <c:crosses val="autoZero"/>
        <c:auto val="1"/>
        <c:lblOffset val="100"/>
        <c:baseTimeUnit val="years"/>
      </c:dateAx>
      <c:valAx>
        <c:axId val="88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南木曽町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4229</v>
      </c>
      <c r="AM8" s="49"/>
      <c r="AN8" s="49"/>
      <c r="AO8" s="49"/>
      <c r="AP8" s="49"/>
      <c r="AQ8" s="49"/>
      <c r="AR8" s="49"/>
      <c r="AS8" s="49"/>
      <c r="AT8" s="45">
        <f>データ!$S$6</f>
        <v>215.93</v>
      </c>
      <c r="AU8" s="45"/>
      <c r="AV8" s="45"/>
      <c r="AW8" s="45"/>
      <c r="AX8" s="45"/>
      <c r="AY8" s="45"/>
      <c r="AZ8" s="45"/>
      <c r="BA8" s="45"/>
      <c r="BB8" s="45">
        <f>データ!$T$6</f>
        <v>19.59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88.45</v>
      </c>
      <c r="Q10" s="45"/>
      <c r="R10" s="45"/>
      <c r="S10" s="45"/>
      <c r="T10" s="45"/>
      <c r="U10" s="45"/>
      <c r="V10" s="45"/>
      <c r="W10" s="49">
        <f>データ!$Q$6</f>
        <v>3439</v>
      </c>
      <c r="X10" s="49"/>
      <c r="Y10" s="49"/>
      <c r="Z10" s="49"/>
      <c r="AA10" s="49"/>
      <c r="AB10" s="49"/>
      <c r="AC10" s="49"/>
      <c r="AD10" s="2"/>
      <c r="AE10" s="2"/>
      <c r="AF10" s="2"/>
      <c r="AG10" s="2"/>
      <c r="AH10" s="2"/>
      <c r="AI10" s="2"/>
      <c r="AJ10" s="2"/>
      <c r="AK10" s="2"/>
      <c r="AL10" s="49">
        <f>データ!$U$6</f>
        <v>3715</v>
      </c>
      <c r="AM10" s="49"/>
      <c r="AN10" s="49"/>
      <c r="AO10" s="49"/>
      <c r="AP10" s="49"/>
      <c r="AQ10" s="49"/>
      <c r="AR10" s="49"/>
      <c r="AS10" s="49"/>
      <c r="AT10" s="45">
        <f>データ!$V$6</f>
        <v>11.15</v>
      </c>
      <c r="AU10" s="45"/>
      <c r="AV10" s="45"/>
      <c r="AW10" s="45"/>
      <c r="AX10" s="45"/>
      <c r="AY10" s="45"/>
      <c r="AZ10" s="45"/>
      <c r="BA10" s="45"/>
      <c r="BB10" s="45">
        <f>データ!$W$6</f>
        <v>333.18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c+v6mVu8NuIpo8TRArf3Rvz50t9ahfpDuAi7HKse3bRXxTop/VcVD7+RQTh+UD9TnDa1ORBVJr25kevFq/WwQ==" saltValue="uKIe7g81hSl54kZUVqsVA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204234</v>
      </c>
      <c r="D6" s="33">
        <f t="shared" si="3"/>
        <v>47</v>
      </c>
      <c r="E6" s="33">
        <f t="shared" si="3"/>
        <v>1</v>
      </c>
      <c r="F6" s="33">
        <f t="shared" si="3"/>
        <v>0</v>
      </c>
      <c r="G6" s="33">
        <f t="shared" si="3"/>
        <v>0</v>
      </c>
      <c r="H6" s="33" t="str">
        <f t="shared" si="3"/>
        <v>長野県　南木曽町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88.45</v>
      </c>
      <c r="Q6" s="34">
        <f t="shared" si="3"/>
        <v>3439</v>
      </c>
      <c r="R6" s="34">
        <f t="shared" si="3"/>
        <v>4229</v>
      </c>
      <c r="S6" s="34">
        <f t="shared" si="3"/>
        <v>215.93</v>
      </c>
      <c r="T6" s="34">
        <f t="shared" si="3"/>
        <v>19.59</v>
      </c>
      <c r="U6" s="34">
        <f t="shared" si="3"/>
        <v>3715</v>
      </c>
      <c r="V6" s="34">
        <f t="shared" si="3"/>
        <v>11.15</v>
      </c>
      <c r="W6" s="34">
        <f t="shared" si="3"/>
        <v>333.18</v>
      </c>
      <c r="X6" s="35">
        <f>IF(X7="",NA(),X7)</f>
        <v>81.489999999999995</v>
      </c>
      <c r="Y6" s="35">
        <f t="shared" ref="Y6:AG6" si="4">IF(Y7="",NA(),Y7)</f>
        <v>84.87</v>
      </c>
      <c r="Z6" s="35">
        <f t="shared" si="4"/>
        <v>83.92</v>
      </c>
      <c r="AA6" s="35">
        <f t="shared" si="4"/>
        <v>84.54</v>
      </c>
      <c r="AB6" s="35">
        <f t="shared" si="4"/>
        <v>99.15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1231.3</v>
      </c>
      <c r="BF6" s="35">
        <f t="shared" ref="BF6:BN6" si="7">IF(BF7="",NA(),BF7)</f>
        <v>1151.68</v>
      </c>
      <c r="BG6" s="35">
        <f t="shared" si="7"/>
        <v>1092.94</v>
      </c>
      <c r="BH6" s="35">
        <f t="shared" si="7"/>
        <v>1036.3499999999999</v>
      </c>
      <c r="BI6" s="35">
        <f t="shared" si="7"/>
        <v>945.35</v>
      </c>
      <c r="BJ6" s="35">
        <f t="shared" si="7"/>
        <v>1113.76</v>
      </c>
      <c r="BK6" s="35">
        <f t="shared" si="7"/>
        <v>1125.69</v>
      </c>
      <c r="BL6" s="35">
        <f t="shared" si="7"/>
        <v>1134.67</v>
      </c>
      <c r="BM6" s="35">
        <f t="shared" si="7"/>
        <v>1144.79</v>
      </c>
      <c r="BN6" s="35">
        <f t="shared" si="7"/>
        <v>1061.58</v>
      </c>
      <c r="BO6" s="34" t="str">
        <f>IF(BO7="","",IF(BO7="-","【-】","【"&amp;SUBSTITUTE(TEXT(BO7,"#,##0.00"),"-","△")&amp;"】"))</f>
        <v>【1,141.75】</v>
      </c>
      <c r="BP6" s="35">
        <f>IF(BP7="",NA(),BP7)</f>
        <v>50.75</v>
      </c>
      <c r="BQ6" s="35">
        <f t="shared" ref="BQ6:BY6" si="8">IF(BQ7="",NA(),BQ7)</f>
        <v>53.68</v>
      </c>
      <c r="BR6" s="35">
        <f t="shared" si="8"/>
        <v>54.61</v>
      </c>
      <c r="BS6" s="35">
        <f t="shared" si="8"/>
        <v>58</v>
      </c>
      <c r="BT6" s="35">
        <f t="shared" si="8"/>
        <v>73.459999999999994</v>
      </c>
      <c r="BU6" s="35">
        <f t="shared" si="8"/>
        <v>34.25</v>
      </c>
      <c r="BV6" s="35">
        <f t="shared" si="8"/>
        <v>46.48</v>
      </c>
      <c r="BW6" s="35">
        <f t="shared" si="8"/>
        <v>40.6</v>
      </c>
      <c r="BX6" s="35">
        <f t="shared" si="8"/>
        <v>56.04</v>
      </c>
      <c r="BY6" s="35">
        <f t="shared" si="8"/>
        <v>58.52</v>
      </c>
      <c r="BZ6" s="34" t="str">
        <f>IF(BZ7="","",IF(BZ7="-","【-】","【"&amp;SUBSTITUTE(TEXT(BZ7,"#,##0.00"),"-","△")&amp;"】"))</f>
        <v>【54.93】</v>
      </c>
      <c r="CA6" s="35">
        <f>IF(CA7="",NA(),CA7)</f>
        <v>418.56</v>
      </c>
      <c r="CB6" s="35">
        <f t="shared" ref="CB6:CJ6" si="9">IF(CB7="",NA(),CB7)</f>
        <v>404.65</v>
      </c>
      <c r="CC6" s="35">
        <f t="shared" si="9"/>
        <v>400.68</v>
      </c>
      <c r="CD6" s="35">
        <f t="shared" si="9"/>
        <v>376.17</v>
      </c>
      <c r="CE6" s="35">
        <f t="shared" si="9"/>
        <v>301.33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53.49</v>
      </c>
      <c r="CM6" s="35">
        <f t="shared" ref="CM6:CU6" si="10">IF(CM7="",NA(),CM7)</f>
        <v>52.49</v>
      </c>
      <c r="CN6" s="35">
        <f t="shared" si="10"/>
        <v>54.1</v>
      </c>
      <c r="CO6" s="35">
        <f t="shared" si="10"/>
        <v>51.84</v>
      </c>
      <c r="CP6" s="35">
        <f t="shared" si="10"/>
        <v>51.96</v>
      </c>
      <c r="CQ6" s="35">
        <f t="shared" si="10"/>
        <v>57.55</v>
      </c>
      <c r="CR6" s="35">
        <f t="shared" si="10"/>
        <v>57.43</v>
      </c>
      <c r="CS6" s="35">
        <f t="shared" si="10"/>
        <v>57.29</v>
      </c>
      <c r="CT6" s="35">
        <f t="shared" si="10"/>
        <v>55.9</v>
      </c>
      <c r="CU6" s="35">
        <f t="shared" si="10"/>
        <v>57.3</v>
      </c>
      <c r="CV6" s="34" t="str">
        <f>IF(CV7="","",IF(CV7="-","【-】","【"&amp;SUBSTITUTE(TEXT(CV7,"#,##0.00"),"-","△")&amp;"】"))</f>
        <v>【56.91】</v>
      </c>
      <c r="CW6" s="35">
        <f>IF(CW7="",NA(),CW7)</f>
        <v>65.260000000000005</v>
      </c>
      <c r="CX6" s="35">
        <f t="shared" ref="CX6:DF6" si="11">IF(CX7="",NA(),CX7)</f>
        <v>63.46</v>
      </c>
      <c r="CY6" s="35">
        <f t="shared" si="11"/>
        <v>59.96</v>
      </c>
      <c r="CZ6" s="35">
        <f t="shared" si="11"/>
        <v>61.68</v>
      </c>
      <c r="DA6" s="35">
        <f t="shared" si="11"/>
        <v>62.33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0.16</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204234</v>
      </c>
      <c r="D7" s="37">
        <v>47</v>
      </c>
      <c r="E7" s="37">
        <v>1</v>
      </c>
      <c r="F7" s="37">
        <v>0</v>
      </c>
      <c r="G7" s="37">
        <v>0</v>
      </c>
      <c r="H7" s="37" t="s">
        <v>108</v>
      </c>
      <c r="I7" s="37" t="s">
        <v>109</v>
      </c>
      <c r="J7" s="37" t="s">
        <v>110</v>
      </c>
      <c r="K7" s="37" t="s">
        <v>111</v>
      </c>
      <c r="L7" s="37" t="s">
        <v>112</v>
      </c>
      <c r="M7" s="37" t="s">
        <v>113</v>
      </c>
      <c r="N7" s="38" t="s">
        <v>114</v>
      </c>
      <c r="O7" s="38" t="s">
        <v>115</v>
      </c>
      <c r="P7" s="38">
        <v>88.45</v>
      </c>
      <c r="Q7" s="38">
        <v>3439</v>
      </c>
      <c r="R7" s="38">
        <v>4229</v>
      </c>
      <c r="S7" s="38">
        <v>215.93</v>
      </c>
      <c r="T7" s="38">
        <v>19.59</v>
      </c>
      <c r="U7" s="38">
        <v>3715</v>
      </c>
      <c r="V7" s="38">
        <v>11.15</v>
      </c>
      <c r="W7" s="38">
        <v>333.18</v>
      </c>
      <c r="X7" s="38">
        <v>81.489999999999995</v>
      </c>
      <c r="Y7" s="38">
        <v>84.87</v>
      </c>
      <c r="Z7" s="38">
        <v>83.92</v>
      </c>
      <c r="AA7" s="38">
        <v>84.54</v>
      </c>
      <c r="AB7" s="38">
        <v>99.15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1231.3</v>
      </c>
      <c r="BF7" s="38">
        <v>1151.68</v>
      </c>
      <c r="BG7" s="38">
        <v>1092.94</v>
      </c>
      <c r="BH7" s="38">
        <v>1036.3499999999999</v>
      </c>
      <c r="BI7" s="38">
        <v>945.35</v>
      </c>
      <c r="BJ7" s="38">
        <v>1113.76</v>
      </c>
      <c r="BK7" s="38">
        <v>1125.69</v>
      </c>
      <c r="BL7" s="38">
        <v>1134.67</v>
      </c>
      <c r="BM7" s="38">
        <v>1144.79</v>
      </c>
      <c r="BN7" s="38">
        <v>1061.58</v>
      </c>
      <c r="BO7" s="38">
        <v>1141.75</v>
      </c>
      <c r="BP7" s="38">
        <v>50.75</v>
      </c>
      <c r="BQ7" s="38">
        <v>53.68</v>
      </c>
      <c r="BR7" s="38">
        <v>54.61</v>
      </c>
      <c r="BS7" s="38">
        <v>58</v>
      </c>
      <c r="BT7" s="38">
        <v>73.459999999999994</v>
      </c>
      <c r="BU7" s="38">
        <v>34.25</v>
      </c>
      <c r="BV7" s="38">
        <v>46.48</v>
      </c>
      <c r="BW7" s="38">
        <v>40.6</v>
      </c>
      <c r="BX7" s="38">
        <v>56.04</v>
      </c>
      <c r="BY7" s="38">
        <v>58.52</v>
      </c>
      <c r="BZ7" s="38">
        <v>54.93</v>
      </c>
      <c r="CA7" s="38">
        <v>418.56</v>
      </c>
      <c r="CB7" s="38">
        <v>404.65</v>
      </c>
      <c r="CC7" s="38">
        <v>400.68</v>
      </c>
      <c r="CD7" s="38">
        <v>376.17</v>
      </c>
      <c r="CE7" s="38">
        <v>301.33</v>
      </c>
      <c r="CF7" s="38">
        <v>501.18</v>
      </c>
      <c r="CG7" s="38">
        <v>376.61</v>
      </c>
      <c r="CH7" s="38">
        <v>440.03</v>
      </c>
      <c r="CI7" s="38">
        <v>304.35000000000002</v>
      </c>
      <c r="CJ7" s="38">
        <v>296.3</v>
      </c>
      <c r="CK7" s="38">
        <v>292.18</v>
      </c>
      <c r="CL7" s="38">
        <v>53.49</v>
      </c>
      <c r="CM7" s="38">
        <v>52.49</v>
      </c>
      <c r="CN7" s="38">
        <v>54.1</v>
      </c>
      <c r="CO7" s="38">
        <v>51.84</v>
      </c>
      <c r="CP7" s="38">
        <v>51.96</v>
      </c>
      <c r="CQ7" s="38">
        <v>57.55</v>
      </c>
      <c r="CR7" s="38">
        <v>57.43</v>
      </c>
      <c r="CS7" s="38">
        <v>57.29</v>
      </c>
      <c r="CT7" s="38">
        <v>55.9</v>
      </c>
      <c r="CU7" s="38">
        <v>57.3</v>
      </c>
      <c r="CV7" s="38">
        <v>56.91</v>
      </c>
      <c r="CW7" s="38">
        <v>65.260000000000005</v>
      </c>
      <c r="CX7" s="38">
        <v>63.46</v>
      </c>
      <c r="CY7" s="38">
        <v>59.96</v>
      </c>
      <c r="CZ7" s="38">
        <v>61.68</v>
      </c>
      <c r="DA7" s="38">
        <v>62.33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0.16</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2019-02-20T11:35:32Z</cp:lastPrinted>
  <dcterms:created xsi:type="dcterms:W3CDTF">2018-12-03T08:43:33Z</dcterms:created>
  <dcterms:modified xsi:type="dcterms:W3CDTF">2019-02-20T11:35:33Z</dcterms:modified>
  <cp:category/>
</cp:coreProperties>
</file>