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A9S9G+JQCoPyYiXwvSKlwYprQXpw7R4rfG3Rwx8XU3rwVnq0NHOvZZHFIxTnKDi2HSLkHeAB5xTHOe6vu2IFQ==" workbookSaltValue="VytQI6QXT55LdHaiIE/TI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<sst xmlns="http://schemas.openxmlformats.org/spreadsheetml/2006/main" count="237" uniqueCount="123">
  <si>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</si>
  <si>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</si>
  <si>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</si>
  <si>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</si>
  <si>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</si>
  <si>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</si>
  <si>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</si>
  <si>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</si>
  <si>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</si>
  <si>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</si>
  <si>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</si>
  <si>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</si>
  <si>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</si>
  <si>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</si>
  <si>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</si>
  <si>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</si>
  <si>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</si>
  <si>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</si>
  <si>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</si>
  <si>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</si>
  <si>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</si>
  <si>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</si>
  <si>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</si>
  <si>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</si>
  <si>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</si>
  <si>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</si>
  <si>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</si>
  <si>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</si>
  <si>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</si>
  <si>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</si>
  <si>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</si>
  <si>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</si>
  <si>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</si>
  <si>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</si>
  <si>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</si>
  <si>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</si>
  <si>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</si>
  <si>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</si>
  <si>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</si>
  <si>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</si>
  <si>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</si>
  <si>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</si>
  <si>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</si>
  <si>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</si>
  <si>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</si>
  <si>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</si>
  <si>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</si>
  <si>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</si>
  <si>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</si>
  <si>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</si>
  <si>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</si>
  <si>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</si>
  <si>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</si>
  <si>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</si>
  <si>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</si>
  <si>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</si>
  <si>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</si>
  <si>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</si>
  <si>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</si>
  <si>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</si>
  <si>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</si>
  <si>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</si>
  <si>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</si>
  <si>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</si>
  <si>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</si>
  <si>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</si>
  <si>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</si>
  <si>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</si>
  <si>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</si>
  <si>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</si>
  <si>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</si>
  <si>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</si>
  <si>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</si>
  <si>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</si>
  <si>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</si>
  <si>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</si>
  <si>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</si>
  <si>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</si>
  <si>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</si>
  <si>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</si>
  <si>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</si>
  <si>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</si>
  <si>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</si>
  <si>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</si>
  <si>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</si>
  <si>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</si>
  <si>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</si>
  <si>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</si>
  <si>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</si>
  <si>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</si>
  <si>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</si>
  <si>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</si>
  <si>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</si>
  <si>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</si>
  <si>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</si>
  <si>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</si>
  <si>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</si>
  <si>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</si>
  <si>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</si>
  <si>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</si>
  <si>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</si>
  <si>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</si>
  <si>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</si>
  <si>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</si>
  <si>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</si>
  <si>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</si>
  <si>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</si>
  <si>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阿南町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</si>
  <si>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</si>
  <si>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</si>
  <si>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</si>
  <si>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</si>
  <si>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</si>
  <si>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</si>
  <si>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</si>
  <si>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</si>
  <si>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</si>
  <si>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</si>
  <si>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</si>
  <si>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</si>
  <si>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施設、管路共に老朽化が進んでいる。
心臓部である浄水場については、補助事業を入れ31年度に更新を終える予定である。
管路については、すべて更新するのは困難と思われるため、漏水調査等の結果に基づき適切な更新計画を立てる必要がある。</t>
    <rPh sb="1" eb="3">
      <t>シセツ</t>
    </rPh>
    <rPh sb="4" eb="6">
      <t>カンロ</t>
    </rPh>
    <rPh sb="6" eb="7">
      <t>トモ</t>
    </rPh>
    <rPh sb="8" eb="11">
      <t>ロウキュウカ</t>
    </rPh>
    <rPh sb="12" eb="13">
      <t>スス</t>
    </rPh>
    <rPh sb="19" eb="21">
      <t>シンゾウ</t>
    </rPh>
    <rPh sb="21" eb="22">
      <t>ブ</t>
    </rPh>
    <rPh sb="25" eb="28">
      <t>ジョウスイジョウ</t>
    </rPh>
    <rPh sb="34" eb="36">
      <t>ホジョ</t>
    </rPh>
    <rPh sb="36" eb="38">
      <t>ジギョウ</t>
    </rPh>
    <rPh sb="39" eb="40">
      <t>イ</t>
    </rPh>
    <rPh sb="43" eb="45">
      <t>ネンド</t>
    </rPh>
    <rPh sb="46" eb="48">
      <t>コウシン</t>
    </rPh>
    <rPh sb="49" eb="50">
      <t>オ</t>
    </rPh>
    <rPh sb="52" eb="54">
      <t>ヨテイ</t>
    </rPh>
    <rPh sb="59" eb="61">
      <t>カンロ</t>
    </rPh>
    <rPh sb="70" eb="72">
      <t>コウシン</t>
    </rPh>
    <rPh sb="76" eb="78">
      <t>コンナン</t>
    </rPh>
    <rPh sb="79" eb="80">
      <t>オモ</t>
    </rPh>
    <rPh sb="86" eb="88">
      <t>ロウスイ</t>
    </rPh>
    <rPh sb="88" eb="90">
      <t>チョウサ</t>
    </rPh>
    <rPh sb="90" eb="91">
      <t>トウ</t>
    </rPh>
    <rPh sb="92" eb="94">
      <t>ケッカ</t>
    </rPh>
    <rPh sb="95" eb="96">
      <t>モト</t>
    </rPh>
    <rPh sb="98" eb="100">
      <t>テキセツ</t>
    </rPh>
    <rPh sb="101" eb="103">
      <t>コウシン</t>
    </rPh>
    <rPh sb="103" eb="105">
      <t>ケイカク</t>
    </rPh>
    <rPh sb="106" eb="107">
      <t>タ</t>
    </rPh>
    <rPh sb="109" eb="111">
      <t>ヒツヨウ</t>
    </rPh>
    <phoneticPr fontId="4"/>
  </si>
  <si>
    <t>　収益的収支比率は100％に満たず単年度収支が赤字であることを示しており、経営規模に比べ地方債の規模が大きいことが収益圧迫要因となっている。
　料金回収率が6割であり、給水に要する費用の4割弱を使用料以外の収入で賄っている状況である。
　企業債残高対給水収益比率の割合は年々下がっていたが、老朽化した施設更新により増加に転じた。今後さらに増加が見込まれる。
　給水原価は平均値より高く、維持管理費の削減等、経営改善を図る必要がある。
　施設利用率は平均値との比較ではおおむね良好だが、有収率が6割弱と低く、収益に結びついていない。漏水等、原因の早期特定、改善が求められる。</t>
    <rPh sb="95" eb="96">
      <t>ジャク</t>
    </rPh>
    <rPh sb="157" eb="159">
      <t>ゾウカ</t>
    </rPh>
    <rPh sb="160" eb="161">
      <t>テン</t>
    </rPh>
    <rPh sb="164" eb="166">
      <t>コンゴ</t>
    </rPh>
    <rPh sb="169" eb="171">
      <t>ゾウカ</t>
    </rPh>
    <rPh sb="172" eb="174">
      <t>ミコ</t>
    </rPh>
    <rPh sb="265" eb="267">
      <t>ロウスイ</t>
    </rPh>
    <rPh sb="267" eb="268">
      <t>トウ</t>
    </rPh>
    <rPh sb="269" eb="271">
      <t>ゲンイン</t>
    </rPh>
    <rPh sb="272" eb="274">
      <t>ソウキ</t>
    </rPh>
    <rPh sb="274" eb="276">
      <t>トクテイ</t>
    </rPh>
    <rPh sb="277" eb="279">
      <t>カイゼン</t>
    </rPh>
    <rPh sb="280" eb="281">
      <t>モト</t>
    </rPh>
    <phoneticPr fontId="4"/>
  </si>
  <si>
    <t>　給水に要する費用が高く、使用料以外の収入に依存している状況である。また、漏水が原因で水を捨てている状況があり、漏水調査、修繕を行う必要がある。老朽化による施設・設備の更新も必要であり、経費の増加が見込まれる。国庫補助事業を導入するなど財源確保に努める一方、地方債の借入れ及び一般会計からの繰入を必要とする経営状況が続く見込みである。
　使用料収入については、人口減少等に伴い減少していく見込みである。適正な料金設定及び経常的経費の抑制を行い、経営改善を図る必要がある。30年4月使用水量分から料金改定(10%程度の値上げ)を実施したため、適正な料金設定であるか継続的に検証していく必要がある。</t>
    <rPh sb="169" eb="172">
      <t>シヨウリョウ</t>
    </rPh>
    <rPh sb="172" eb="174">
      <t>シュウニュウ</t>
    </rPh>
    <rPh sb="237" eb="238">
      <t>ネン</t>
    </rPh>
    <rPh sb="239" eb="240">
      <t>ガツ</t>
    </rPh>
    <rPh sb="240" eb="242">
      <t>シヨウ</t>
    </rPh>
    <rPh sb="242" eb="244">
      <t>スイリョウ</t>
    </rPh>
    <rPh sb="244" eb="245">
      <t>ブン</t>
    </rPh>
    <rPh sb="247" eb="249">
      <t>リョウキン</t>
    </rPh>
    <rPh sb="249" eb="251">
      <t>カイテイ</t>
    </rPh>
    <rPh sb="255" eb="257">
      <t>テイド</t>
    </rPh>
    <rPh sb="258" eb="260">
      <t>ネア</t>
    </rPh>
    <rPh sb="263" eb="265">
      <t>ジッシ</t>
    </rPh>
    <rPh sb="270" eb="272">
      <t>テキセイ</t>
    </rPh>
    <rPh sb="273" eb="275">
      <t>リョウキン</t>
    </rPh>
    <rPh sb="275" eb="277">
      <t>セッテイ</t>
    </rPh>
    <rPh sb="281" eb="284">
      <t>ケイゾクテキ</t>
    </rPh>
    <rPh sb="285" eb="287">
      <t>ケンショウ</t>
    </rPh>
    <rPh sb="291" eb="2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</si>
</sst>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0.05</c:v>
                </c:pt>
                <c:pt idx="3">
                  <c:v>0</c:v>
                </c:pt>
                <c:pt idx="4">
                  <c:v>0</c:v>
                </c:pt>
              </c:numCache>
            </c:numRef>
          </c:val>
          <c:extLst xmlns:c16r2="http://schemas.microsoft.com/office/drawing/2015/06/chart">
            <c:ext xmlns:c16="http://schemas.microsoft.com/office/drawing/2014/chart" uri="{C3380CC4-5D6E-409C-BE32-E72D297353CC}">
              <c16:uniqueId val="{00000000-92F7-438D-A3B9-1D8CC85B719F}"/>
            </c:ext>
          </c:extLst>
        </c:ser>
        <c:dLbls>
          <c:showLegendKey val="0"/>
          <c:showVal val="0"/>
          <c:showCatName val="0"/>
          <c:showSerName val="0"/>
          <c:showPercent val="0"/>
          <c:showBubbleSize val="0"/>
        </c:dLbls>
        <c:gapWidth val="150"/>
        <c:axId val="86378752"/>
        <c:axId val="8638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92F7-438D-A3B9-1D8CC85B719F}"/>
            </c:ext>
          </c:extLst>
        </c:ser>
        <c:dLbls>
          <c:showLegendKey val="0"/>
          <c:showVal val="0"/>
          <c:showCatName val="0"/>
          <c:showSerName val="0"/>
          <c:showPercent val="0"/>
          <c:showBubbleSize val="0"/>
        </c:dLbls>
        <c:marker val="1"/>
        <c:smooth val="0"/>
        <c:axId val="86378752"/>
        <c:axId val="86380928"/>
      </c:lineChart>
      <c:dateAx>
        <c:axId val="86378752"/>
        <c:scaling>
          <c:orientation val="minMax"/>
        </c:scaling>
        <c:delete val="1"/>
        <c:axPos val="b"/>
        <c:numFmt formatCode="ge" sourceLinked="1"/>
        <c:majorTickMark val="none"/>
        <c:minorTickMark val="none"/>
        <c:tickLblPos val="none"/>
        <c:crossAx val="86380928"/>
        <c:crosses val="autoZero"/>
        <c:auto val="1"/>
        <c:lblOffset val="100"/>
        <c:baseTimeUnit val="years"/>
      </c:dateAx>
      <c:valAx>
        <c:axId val="863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78.209999999999994</c:v>
                </c:pt>
                <c:pt idx="1">
                  <c:v>80.239999999999995</c:v>
                </c:pt>
                <c:pt idx="2">
                  <c:v>77.510000000000005</c:v>
                </c:pt>
                <c:pt idx="3">
                  <c:v>71.06</c:v>
                </c:pt>
                <c:pt idx="4">
                  <c:v>71.14</c:v>
                </c:pt>
              </c:numCache>
            </c:numRef>
          </c:val>
          <c:extLst xmlns:c16r2="http://schemas.microsoft.com/office/drawing/2015/06/chart">
            <c:ext xmlns:c16="http://schemas.microsoft.com/office/drawing/2014/chart" uri="{C3380CC4-5D6E-409C-BE32-E72D297353CC}">
              <c16:uniqueId val="{00000000-FFBC-493D-93AC-A4B0F038A7BE}"/>
            </c:ext>
          </c:extLst>
        </c:ser>
        <c:dLbls>
          <c:showLegendKey val="0"/>
          <c:showVal val="0"/>
          <c:showCatName val="0"/>
          <c:showSerName val="0"/>
          <c:showPercent val="0"/>
          <c:showBubbleSize val="0"/>
        </c:dLbls>
        <c:gapWidth val="150"/>
        <c:axId val="93244032"/>
        <c:axId val="9324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FFBC-493D-93AC-A4B0F038A7BE}"/>
            </c:ext>
          </c:extLst>
        </c:ser>
        <c:dLbls>
          <c:showLegendKey val="0"/>
          <c:showVal val="0"/>
          <c:showCatName val="0"/>
          <c:showSerName val="0"/>
          <c:showPercent val="0"/>
          <c:showBubbleSize val="0"/>
        </c:dLbls>
        <c:marker val="1"/>
        <c:smooth val="0"/>
        <c:axId val="93244032"/>
        <c:axId val="93246208"/>
      </c:lineChart>
      <c:dateAx>
        <c:axId val="93244032"/>
        <c:scaling>
          <c:orientation val="minMax"/>
        </c:scaling>
        <c:delete val="1"/>
        <c:axPos val="b"/>
        <c:numFmt formatCode="ge" sourceLinked="1"/>
        <c:majorTickMark val="none"/>
        <c:minorTickMark val="none"/>
        <c:tickLblPos val="none"/>
        <c:crossAx val="93246208"/>
        <c:crosses val="autoZero"/>
        <c:auto val="1"/>
        <c:lblOffset val="100"/>
        <c:baseTimeUnit val="years"/>
      </c:dateAx>
      <c:valAx>
        <c:axId val="932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55.78</c:v>
                </c:pt>
                <c:pt idx="1">
                  <c:v>52.28</c:v>
                </c:pt>
                <c:pt idx="2">
                  <c:v>53.62</c:v>
                </c:pt>
                <c:pt idx="3">
                  <c:v>59.55</c:v>
                </c:pt>
                <c:pt idx="4">
                  <c:v>58.29</c:v>
                </c:pt>
              </c:numCache>
            </c:numRef>
          </c:val>
          <c:extLst xmlns:c16r2="http://schemas.microsoft.com/office/drawing/2015/06/chart">
            <c:ext xmlns:c16="http://schemas.microsoft.com/office/drawing/2014/chart" uri="{C3380CC4-5D6E-409C-BE32-E72D297353CC}">
              <c16:uniqueId val="{00000000-3C77-4001-9783-0C70DCCCDE89}"/>
            </c:ext>
          </c:extLst>
        </c:ser>
        <c:dLbls>
          <c:showLegendKey val="0"/>
          <c:showVal val="0"/>
          <c:showCatName val="0"/>
          <c:showSerName val="0"/>
          <c:showPercent val="0"/>
          <c:showBubbleSize val="0"/>
        </c:dLbls>
        <c:gapWidth val="150"/>
        <c:axId val="93359104"/>
        <c:axId val="9336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3C77-4001-9783-0C70DCCCDE89}"/>
            </c:ext>
          </c:extLst>
        </c:ser>
        <c:dLbls>
          <c:showLegendKey val="0"/>
          <c:showVal val="0"/>
          <c:showCatName val="0"/>
          <c:showSerName val="0"/>
          <c:showPercent val="0"/>
          <c:showBubbleSize val="0"/>
        </c:dLbls>
        <c:marker val="1"/>
        <c:smooth val="0"/>
        <c:axId val="93359104"/>
        <c:axId val="93361280"/>
      </c:lineChart>
      <c:dateAx>
        <c:axId val="93359104"/>
        <c:scaling>
          <c:orientation val="minMax"/>
        </c:scaling>
        <c:delete val="1"/>
        <c:axPos val="b"/>
        <c:numFmt formatCode="ge" sourceLinked="1"/>
        <c:majorTickMark val="none"/>
        <c:minorTickMark val="none"/>
        <c:tickLblPos val="none"/>
        <c:crossAx val="93361280"/>
        <c:crosses val="autoZero"/>
        <c:auto val="1"/>
        <c:lblOffset val="100"/>
        <c:baseTimeUnit val="years"/>
      </c:dateAx>
      <c:valAx>
        <c:axId val="9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84.17</c:v>
                </c:pt>
                <c:pt idx="1">
                  <c:v>76.8</c:v>
                </c:pt>
                <c:pt idx="2">
                  <c:v>73.67</c:v>
                </c:pt>
                <c:pt idx="3">
                  <c:v>74.37</c:v>
                </c:pt>
                <c:pt idx="4">
                  <c:v>67.44</c:v>
                </c:pt>
              </c:numCache>
            </c:numRef>
          </c:val>
          <c:extLst xmlns:c16r2="http://schemas.microsoft.com/office/drawing/2015/06/chart">
            <c:ext xmlns:c16="http://schemas.microsoft.com/office/drawing/2014/chart" uri="{C3380CC4-5D6E-409C-BE32-E72D297353CC}">
              <c16:uniqueId val="{00000000-3CA1-44A4-B593-703D27E3FFDB}"/>
            </c:ext>
          </c:extLst>
        </c:ser>
        <c:dLbls>
          <c:showLegendKey val="0"/>
          <c:showVal val="0"/>
          <c:showCatName val="0"/>
          <c:showSerName val="0"/>
          <c:showPercent val="0"/>
          <c:showBubbleSize val="0"/>
        </c:dLbls>
        <c:gapWidth val="150"/>
        <c:axId val="86420096"/>
        <c:axId val="8643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3CA1-44A4-B593-703D27E3FFDB}"/>
            </c:ext>
          </c:extLst>
        </c:ser>
        <c:dLbls>
          <c:showLegendKey val="0"/>
          <c:showVal val="0"/>
          <c:showCatName val="0"/>
          <c:showSerName val="0"/>
          <c:showPercent val="0"/>
          <c:showBubbleSize val="0"/>
        </c:dLbls>
        <c:marker val="1"/>
        <c:smooth val="0"/>
        <c:axId val="86420096"/>
        <c:axId val="86434560"/>
      </c:lineChart>
      <c:dateAx>
        <c:axId val="86420096"/>
        <c:scaling>
          <c:orientation val="minMax"/>
        </c:scaling>
        <c:delete val="1"/>
        <c:axPos val="b"/>
        <c:numFmt formatCode="ge" sourceLinked="1"/>
        <c:majorTickMark val="none"/>
        <c:minorTickMark val="none"/>
        <c:tickLblPos val="none"/>
        <c:crossAx val="86434560"/>
        <c:crosses val="autoZero"/>
        <c:auto val="1"/>
        <c:lblOffset val="100"/>
        <c:baseTimeUnit val="years"/>
      </c:dateAx>
      <c:valAx>
        <c:axId val="864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A0-4741-80D4-71FA9305EA47}"/>
            </c:ext>
          </c:extLst>
        </c:ser>
        <c:dLbls>
          <c:showLegendKey val="0"/>
          <c:showVal val="0"/>
          <c:showCatName val="0"/>
          <c:showSerName val="0"/>
          <c:showPercent val="0"/>
          <c:showBubbleSize val="0"/>
        </c:dLbls>
        <c:gapWidth val="150"/>
        <c:axId val="88570880"/>
        <c:axId val="885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A0-4741-80D4-71FA9305EA47}"/>
            </c:ext>
          </c:extLst>
        </c:ser>
        <c:dLbls>
          <c:showLegendKey val="0"/>
          <c:showVal val="0"/>
          <c:showCatName val="0"/>
          <c:showSerName val="0"/>
          <c:showPercent val="0"/>
          <c:showBubbleSize val="0"/>
        </c:dLbls>
        <c:marker val="1"/>
        <c:smooth val="0"/>
        <c:axId val="88570880"/>
        <c:axId val="88573056"/>
      </c:lineChart>
      <c:dateAx>
        <c:axId val="88570880"/>
        <c:scaling>
          <c:orientation val="minMax"/>
        </c:scaling>
        <c:delete val="1"/>
        <c:axPos val="b"/>
        <c:numFmt formatCode="ge" sourceLinked="1"/>
        <c:majorTickMark val="none"/>
        <c:minorTickMark val="none"/>
        <c:tickLblPos val="none"/>
        <c:crossAx val="88573056"/>
        <c:crosses val="autoZero"/>
        <c:auto val="1"/>
        <c:lblOffset val="100"/>
        <c:baseTimeUnit val="years"/>
      </c:dateAx>
      <c:valAx>
        <c:axId val="885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02-4C33-A8E1-33C2D2C9E743}"/>
            </c:ext>
          </c:extLst>
        </c:ser>
        <c:dLbls>
          <c:showLegendKey val="0"/>
          <c:showVal val="0"/>
          <c:showCatName val="0"/>
          <c:showSerName val="0"/>
          <c:showPercent val="0"/>
          <c:showBubbleSize val="0"/>
        </c:dLbls>
        <c:gapWidth val="150"/>
        <c:axId val="88591744"/>
        <c:axId val="932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02-4C33-A8E1-33C2D2C9E743}"/>
            </c:ext>
          </c:extLst>
        </c:ser>
        <c:dLbls>
          <c:showLegendKey val="0"/>
          <c:showVal val="0"/>
          <c:showCatName val="0"/>
          <c:showSerName val="0"/>
          <c:showPercent val="0"/>
          <c:showBubbleSize val="0"/>
        </c:dLbls>
        <c:marker val="1"/>
        <c:smooth val="0"/>
        <c:axId val="88591744"/>
        <c:axId val="93275648"/>
      </c:lineChart>
      <c:dateAx>
        <c:axId val="88591744"/>
        <c:scaling>
          <c:orientation val="minMax"/>
        </c:scaling>
        <c:delete val="1"/>
        <c:axPos val="b"/>
        <c:numFmt formatCode="ge" sourceLinked="1"/>
        <c:majorTickMark val="none"/>
        <c:minorTickMark val="none"/>
        <c:tickLblPos val="none"/>
        <c:crossAx val="93275648"/>
        <c:crosses val="autoZero"/>
        <c:auto val="1"/>
        <c:lblOffset val="100"/>
        <c:baseTimeUnit val="years"/>
      </c:dateAx>
      <c:valAx>
        <c:axId val="932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C6-4A76-8D0F-BCC4144CC86B}"/>
            </c:ext>
          </c:extLst>
        </c:ser>
        <c:dLbls>
          <c:showLegendKey val="0"/>
          <c:showVal val="0"/>
          <c:showCatName val="0"/>
          <c:showSerName val="0"/>
          <c:showPercent val="0"/>
          <c:showBubbleSize val="0"/>
        </c:dLbls>
        <c:gapWidth val="150"/>
        <c:axId val="93311360"/>
        <c:axId val="933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C6-4A76-8D0F-BCC4144CC86B}"/>
            </c:ext>
          </c:extLst>
        </c:ser>
        <c:dLbls>
          <c:showLegendKey val="0"/>
          <c:showVal val="0"/>
          <c:showCatName val="0"/>
          <c:showSerName val="0"/>
          <c:showPercent val="0"/>
          <c:showBubbleSize val="0"/>
        </c:dLbls>
        <c:marker val="1"/>
        <c:smooth val="0"/>
        <c:axId val="93311360"/>
        <c:axId val="93313280"/>
      </c:lineChart>
      <c:dateAx>
        <c:axId val="93311360"/>
        <c:scaling>
          <c:orientation val="minMax"/>
        </c:scaling>
        <c:delete val="1"/>
        <c:axPos val="b"/>
        <c:numFmt formatCode="ge" sourceLinked="1"/>
        <c:majorTickMark val="none"/>
        <c:minorTickMark val="none"/>
        <c:tickLblPos val="none"/>
        <c:crossAx val="93313280"/>
        <c:crosses val="autoZero"/>
        <c:auto val="1"/>
        <c:lblOffset val="100"/>
        <c:baseTimeUnit val="years"/>
      </c:dateAx>
      <c:valAx>
        <c:axId val="933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7E-4CBB-90B6-57CEC9E507FB}"/>
            </c:ext>
          </c:extLst>
        </c:ser>
        <c:dLbls>
          <c:showLegendKey val="0"/>
          <c:showVal val="0"/>
          <c:showCatName val="0"/>
          <c:showSerName val="0"/>
          <c:showPercent val="0"/>
          <c:showBubbleSize val="0"/>
        </c:dLbls>
        <c:gapWidth val="150"/>
        <c:axId val="93020928"/>
        <c:axId val="930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7E-4CBB-90B6-57CEC9E507FB}"/>
            </c:ext>
          </c:extLst>
        </c:ser>
        <c:dLbls>
          <c:showLegendKey val="0"/>
          <c:showVal val="0"/>
          <c:showCatName val="0"/>
          <c:showSerName val="0"/>
          <c:showPercent val="0"/>
          <c:showBubbleSize val="0"/>
        </c:dLbls>
        <c:marker val="1"/>
        <c:smooth val="0"/>
        <c:axId val="93020928"/>
        <c:axId val="93022848"/>
      </c:lineChart>
      <c:dateAx>
        <c:axId val="93020928"/>
        <c:scaling>
          <c:orientation val="minMax"/>
        </c:scaling>
        <c:delete val="1"/>
        <c:axPos val="b"/>
        <c:numFmt formatCode="ge" sourceLinked="1"/>
        <c:majorTickMark val="none"/>
        <c:minorTickMark val="none"/>
        <c:tickLblPos val="none"/>
        <c:crossAx val="93022848"/>
        <c:crosses val="autoZero"/>
        <c:auto val="1"/>
        <c:lblOffset val="100"/>
        <c:baseTimeUnit val="years"/>
      </c:dateAx>
      <c:valAx>
        <c:axId val="930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1124.43</c:v>
                </c:pt>
                <c:pt idx="1">
                  <c:v>1105.07</c:v>
                </c:pt>
                <c:pt idx="2">
                  <c:v>1043.1600000000001</c:v>
                </c:pt>
                <c:pt idx="3">
                  <c:v>1034.4000000000001</c:v>
                </c:pt>
                <c:pt idx="4">
                  <c:v>1140.77</c:v>
                </c:pt>
              </c:numCache>
            </c:numRef>
          </c:val>
          <c:extLst xmlns:c16r2="http://schemas.microsoft.com/office/drawing/2015/06/chart">
            <c:ext xmlns:c16="http://schemas.microsoft.com/office/drawing/2014/chart" uri="{C3380CC4-5D6E-409C-BE32-E72D297353CC}">
              <c16:uniqueId val="{00000000-16A7-41A1-8B9C-36136D2BF979}"/>
            </c:ext>
          </c:extLst>
        </c:ser>
        <c:dLbls>
          <c:showLegendKey val="0"/>
          <c:showVal val="0"/>
          <c:showCatName val="0"/>
          <c:showSerName val="0"/>
          <c:showPercent val="0"/>
          <c:showBubbleSize val="0"/>
        </c:dLbls>
        <c:gapWidth val="150"/>
        <c:axId val="93071232"/>
        <c:axId val="930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16A7-41A1-8B9C-36136D2BF979}"/>
            </c:ext>
          </c:extLst>
        </c:ser>
        <c:dLbls>
          <c:showLegendKey val="0"/>
          <c:showVal val="0"/>
          <c:showCatName val="0"/>
          <c:showSerName val="0"/>
          <c:showPercent val="0"/>
          <c:showBubbleSize val="0"/>
        </c:dLbls>
        <c:marker val="1"/>
        <c:smooth val="0"/>
        <c:axId val="93071232"/>
        <c:axId val="93081600"/>
      </c:lineChart>
      <c:dateAx>
        <c:axId val="93071232"/>
        <c:scaling>
          <c:orientation val="minMax"/>
        </c:scaling>
        <c:delete val="1"/>
        <c:axPos val="b"/>
        <c:numFmt formatCode="ge" sourceLinked="1"/>
        <c:majorTickMark val="none"/>
        <c:minorTickMark val="none"/>
        <c:tickLblPos val="none"/>
        <c:crossAx val="93081600"/>
        <c:crosses val="autoZero"/>
        <c:auto val="1"/>
        <c:lblOffset val="100"/>
        <c:baseTimeUnit val="years"/>
      </c:dateAx>
      <c:valAx>
        <c:axId val="930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55.74</c:v>
                </c:pt>
                <c:pt idx="1">
                  <c:v>51.01</c:v>
                </c:pt>
                <c:pt idx="2">
                  <c:v>54.27</c:v>
                </c:pt>
                <c:pt idx="3">
                  <c:v>57.28</c:v>
                </c:pt>
                <c:pt idx="4">
                  <c:v>64.150000000000006</c:v>
                </c:pt>
              </c:numCache>
            </c:numRef>
          </c:val>
          <c:extLst xmlns:c16r2="http://schemas.microsoft.com/office/drawing/2015/06/chart">
            <c:ext xmlns:c16="http://schemas.microsoft.com/office/drawing/2014/chart" uri="{C3380CC4-5D6E-409C-BE32-E72D297353CC}">
              <c16:uniqueId val="{00000000-18AB-4AE7-9A1B-EF346073A1C8}"/>
            </c:ext>
          </c:extLst>
        </c:ser>
        <c:dLbls>
          <c:showLegendKey val="0"/>
          <c:showVal val="0"/>
          <c:showCatName val="0"/>
          <c:showSerName val="0"/>
          <c:showPercent val="0"/>
          <c:showBubbleSize val="0"/>
        </c:dLbls>
        <c:gapWidth val="150"/>
        <c:axId val="93108480"/>
        <c:axId val="931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18AB-4AE7-9A1B-EF346073A1C8}"/>
            </c:ext>
          </c:extLst>
        </c:ser>
        <c:dLbls>
          <c:showLegendKey val="0"/>
          <c:showVal val="0"/>
          <c:showCatName val="0"/>
          <c:showSerName val="0"/>
          <c:showPercent val="0"/>
          <c:showBubbleSize val="0"/>
        </c:dLbls>
        <c:marker val="1"/>
        <c:smooth val="0"/>
        <c:axId val="93108480"/>
        <c:axId val="93110656"/>
      </c:lineChart>
      <c:dateAx>
        <c:axId val="93108480"/>
        <c:scaling>
          <c:orientation val="minMax"/>
        </c:scaling>
        <c:delete val="1"/>
        <c:axPos val="b"/>
        <c:numFmt formatCode="ge" sourceLinked="1"/>
        <c:majorTickMark val="none"/>
        <c:minorTickMark val="none"/>
        <c:tickLblPos val="none"/>
        <c:crossAx val="93110656"/>
        <c:crosses val="autoZero"/>
        <c:auto val="1"/>
        <c:lblOffset val="100"/>
        <c:baseTimeUnit val="years"/>
      </c:dateAx>
      <c:valAx>
        <c:axId val="931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409.7</c:v>
                </c:pt>
                <c:pt idx="1">
                  <c:v>450.29</c:v>
                </c:pt>
                <c:pt idx="2">
                  <c:v>423.22</c:v>
                </c:pt>
                <c:pt idx="3">
                  <c:v>402.47</c:v>
                </c:pt>
                <c:pt idx="4">
                  <c:v>360.15</c:v>
                </c:pt>
              </c:numCache>
            </c:numRef>
          </c:val>
          <c:extLst xmlns:c16r2="http://schemas.microsoft.com/office/drawing/2015/06/chart">
            <c:ext xmlns:c16="http://schemas.microsoft.com/office/drawing/2014/chart" uri="{C3380CC4-5D6E-409C-BE32-E72D297353CC}">
              <c16:uniqueId val="{00000000-A82D-4590-8C73-FB98AAF99B0D}"/>
            </c:ext>
          </c:extLst>
        </c:ser>
        <c:dLbls>
          <c:showLegendKey val="0"/>
          <c:showVal val="0"/>
          <c:showCatName val="0"/>
          <c:showSerName val="0"/>
          <c:showPercent val="0"/>
          <c:showBubbleSize val="0"/>
        </c:dLbls>
        <c:gapWidth val="150"/>
        <c:axId val="93194496"/>
        <c:axId val="932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A82D-4590-8C73-FB98AAF99B0D}"/>
            </c:ext>
          </c:extLst>
        </c:ser>
        <c:dLbls>
          <c:showLegendKey val="0"/>
          <c:showVal val="0"/>
          <c:showCatName val="0"/>
          <c:showSerName val="0"/>
          <c:showPercent val="0"/>
          <c:showBubbleSize val="0"/>
        </c:dLbls>
        <c:marker val="1"/>
        <c:smooth val="0"/>
        <c:axId val="93194496"/>
        <c:axId val="93217152"/>
      </c:lineChart>
      <c:dateAx>
        <c:axId val="93194496"/>
        <c:scaling>
          <c:orientation val="minMax"/>
        </c:scaling>
        <c:delete val="1"/>
        <c:axPos val="b"/>
        <c:numFmt formatCode="ge" sourceLinked="1"/>
        <c:majorTickMark val="none"/>
        <c:minorTickMark val="none"/>
        <c:tickLblPos val="none"/>
        <c:crossAx val="93217152"/>
        <c:crosses val="autoZero"/>
        <c:auto val="1"/>
        <c:lblOffset val="100"/>
        <c:baseTimeUnit val="years"/>
      </c:dateAx>
      <c:valAx>
        <c:axId val="932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阿南町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60">
        <f>データ!$R$6</f>
        <v>4724</v>
      </c>
      <c r="AM8" s="60"/>
      <c r="AN8" s="60"/>
      <c r="AO8" s="60"/>
      <c r="AP8" s="60"/>
      <c r="AQ8" s="60"/>
      <c r="AR8" s="60"/>
      <c r="AS8" s="60"/>
      <c r="AT8" s="59">
        <f>データ!$S$6</f>
        <v>123.07</v>
      </c>
      <c r="AU8" s="59"/>
      <c r="AV8" s="59"/>
      <c r="AW8" s="59"/>
      <c r="AX8" s="59"/>
      <c r="AY8" s="59"/>
      <c r="AZ8" s="59"/>
      <c r="BA8" s="59"/>
      <c r="BB8" s="59">
        <f>データ!$T$6</f>
        <v>38.380000000000003</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95.41</v>
      </c>
      <c r="Q10" s="59"/>
      <c r="R10" s="59"/>
      <c r="S10" s="59"/>
      <c r="T10" s="59"/>
      <c r="U10" s="59"/>
      <c r="V10" s="59"/>
      <c r="W10" s="60">
        <f>データ!$Q$6</f>
        <v>3550</v>
      </c>
      <c r="X10" s="60"/>
      <c r="Y10" s="60"/>
      <c r="Z10" s="60"/>
      <c r="AA10" s="60"/>
      <c r="AB10" s="60"/>
      <c r="AC10" s="60"/>
      <c r="AD10" s="2"/>
      <c r="AE10" s="2"/>
      <c r="AF10" s="2"/>
      <c r="AG10" s="2"/>
      <c r="AH10" s="2"/>
      <c r="AI10" s="2"/>
      <c r="AJ10" s="2"/>
      <c r="AK10" s="2"/>
      <c r="AL10" s="60">
        <f>データ!$U$6</f>
        <v>4465</v>
      </c>
      <c r="AM10" s="60"/>
      <c r="AN10" s="60"/>
      <c r="AO10" s="60"/>
      <c r="AP10" s="60"/>
      <c r="AQ10" s="60"/>
      <c r="AR10" s="60"/>
      <c r="AS10" s="60"/>
      <c r="AT10" s="59">
        <f>データ!$V$6</f>
        <v>22.13</v>
      </c>
      <c r="AU10" s="59"/>
      <c r="AV10" s="59"/>
      <c r="AW10" s="59"/>
      <c r="AX10" s="59"/>
      <c r="AY10" s="59"/>
      <c r="AZ10" s="59"/>
      <c r="BA10" s="59"/>
      <c r="BB10" s="59">
        <f>データ!$W$6</f>
        <v>201.76</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lMOBTjVEYfCRabC9p0EodgYflM9AKBVPlnAOYxMkAEgCBK5owMzhFWeGzvIovT+RNmVloxoR+RW/ZwrWjC/nnw==" saltValue="qpr0R8AD+apQKv05bMgcq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204048</v>
      </c>
      <c r="D6" s="33">
        <f t="shared" si="3"/>
        <v>47</v>
      </c>
      <c r="E6" s="33">
        <f t="shared" si="3"/>
        <v>1</v>
      </c>
      <c r="F6" s="33">
        <f t="shared" si="3"/>
        <v>0</v>
      </c>
      <c r="G6" s="33">
        <f t="shared" si="3"/>
        <v>0</v>
      </c>
      <c r="H6" s="33" t="str">
        <f t="shared" si="3"/>
        <v>長野県　阿南町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95.41</v>
      </c>
      <c r="Q6" s="34">
        <f t="shared" si="3"/>
        <v>3550</v>
      </c>
      <c r="R6" s="34">
        <f t="shared" si="3"/>
        <v>4724</v>
      </c>
      <c r="S6" s="34">
        <f t="shared" si="3"/>
        <v>123.07</v>
      </c>
      <c r="T6" s="34">
        <f t="shared" si="3"/>
        <v>38.380000000000003</v>
      </c>
      <c r="U6" s="34">
        <f t="shared" si="3"/>
        <v>4465</v>
      </c>
      <c r="V6" s="34">
        <f t="shared" si="3"/>
        <v>22.13</v>
      </c>
      <c r="W6" s="34">
        <f t="shared" si="3"/>
        <v>201.76</v>
      </c>
      <c r="X6" s="35">
        <f>IF(X7="",NA(),X7)</f>
        <v>84.17</v>
      </c>
      <c r="Y6" s="35">
        <f t="shared" ref="Y6:AG6" si="4">IF(Y7="",NA(),Y7)</f>
        <v>76.8</v>
      </c>
      <c r="Z6" s="35">
        <f t="shared" si="4"/>
        <v>73.67</v>
      </c>
      <c r="AA6" s="35">
        <f t="shared" si="4"/>
        <v>74.37</v>
      </c>
      <c r="AB6" s="35">
        <f t="shared" si="4"/>
        <v>67.44</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1124.43</v>
      </c>
      <c r="BF6" s="35">
        <f t="shared" ref="BF6:BN6" si="7">IF(BF7="",NA(),BF7)</f>
        <v>1105.07</v>
      </c>
      <c r="BG6" s="35">
        <f t="shared" si="7"/>
        <v>1043.1600000000001</v>
      </c>
      <c r="BH6" s="35">
        <f t="shared" si="7"/>
        <v>1034.4000000000001</v>
      </c>
      <c r="BI6" s="35">
        <f t="shared" si="7"/>
        <v>1140.77</v>
      </c>
      <c r="BJ6" s="35">
        <f t="shared" si="7"/>
        <v>1113.76</v>
      </c>
      <c r="BK6" s="35">
        <f t="shared" si="7"/>
        <v>1125.69</v>
      </c>
      <c r="BL6" s="35">
        <f t="shared" si="7"/>
        <v>1134.67</v>
      </c>
      <c r="BM6" s="35">
        <f t="shared" si="7"/>
        <v>1144.79</v>
      </c>
      <c r="BN6" s="35">
        <f t="shared" si="7"/>
        <v>1061.58</v>
      </c>
      <c r="BO6" s="34" t="str">
        <f>IF(BO7="","",IF(BO7="-","【-】","【"&amp;SUBSTITUTE(TEXT(BO7,"#,##0.00"),"-","△")&amp;"】"))</f>
        <v>【1,141.75】</v>
      </c>
      <c r="BP6" s="35">
        <f>IF(BP7="",NA(),BP7)</f>
        <v>55.74</v>
      </c>
      <c r="BQ6" s="35">
        <f t="shared" ref="BQ6:BY6" si="8">IF(BQ7="",NA(),BQ7)</f>
        <v>51.01</v>
      </c>
      <c r="BR6" s="35">
        <f t="shared" si="8"/>
        <v>54.27</v>
      </c>
      <c r="BS6" s="35">
        <f t="shared" si="8"/>
        <v>57.28</v>
      </c>
      <c r="BT6" s="35">
        <f t="shared" si="8"/>
        <v>64.150000000000006</v>
      </c>
      <c r="BU6" s="35">
        <f t="shared" si="8"/>
        <v>34.25</v>
      </c>
      <c r="BV6" s="35">
        <f t="shared" si="8"/>
        <v>46.48</v>
      </c>
      <c r="BW6" s="35">
        <f t="shared" si="8"/>
        <v>40.6</v>
      </c>
      <c r="BX6" s="35">
        <f t="shared" si="8"/>
        <v>56.04</v>
      </c>
      <c r="BY6" s="35">
        <f t="shared" si="8"/>
        <v>58.52</v>
      </c>
      <c r="BZ6" s="34" t="str">
        <f>IF(BZ7="","",IF(BZ7="-","【-】","【"&amp;SUBSTITUTE(TEXT(BZ7,"#,##0.00"),"-","△")&amp;"】"))</f>
        <v>【54.93】</v>
      </c>
      <c r="CA6" s="35">
        <f>IF(CA7="",NA(),CA7)</f>
        <v>409.7</v>
      </c>
      <c r="CB6" s="35">
        <f t="shared" ref="CB6:CJ6" si="9">IF(CB7="",NA(),CB7)</f>
        <v>450.29</v>
      </c>
      <c r="CC6" s="35">
        <f t="shared" si="9"/>
        <v>423.22</v>
      </c>
      <c r="CD6" s="35">
        <f t="shared" si="9"/>
        <v>402.47</v>
      </c>
      <c r="CE6" s="35">
        <f t="shared" si="9"/>
        <v>360.15</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78.209999999999994</v>
      </c>
      <c r="CM6" s="35">
        <f t="shared" ref="CM6:CU6" si="10">IF(CM7="",NA(),CM7)</f>
        <v>80.239999999999995</v>
      </c>
      <c r="CN6" s="35">
        <f t="shared" si="10"/>
        <v>77.510000000000005</v>
      </c>
      <c r="CO6" s="35">
        <f t="shared" si="10"/>
        <v>71.06</v>
      </c>
      <c r="CP6" s="35">
        <f t="shared" si="10"/>
        <v>71.14</v>
      </c>
      <c r="CQ6" s="35">
        <f t="shared" si="10"/>
        <v>57.55</v>
      </c>
      <c r="CR6" s="35">
        <f t="shared" si="10"/>
        <v>57.43</v>
      </c>
      <c r="CS6" s="35">
        <f t="shared" si="10"/>
        <v>57.29</v>
      </c>
      <c r="CT6" s="35">
        <f t="shared" si="10"/>
        <v>55.9</v>
      </c>
      <c r="CU6" s="35">
        <f t="shared" si="10"/>
        <v>57.3</v>
      </c>
      <c r="CV6" s="34" t="str">
        <f>IF(CV7="","",IF(CV7="-","【-】","【"&amp;SUBSTITUTE(TEXT(CV7,"#,##0.00"),"-","△")&amp;"】"))</f>
        <v>【56.91】</v>
      </c>
      <c r="CW6" s="35">
        <f>IF(CW7="",NA(),CW7)</f>
        <v>55.78</v>
      </c>
      <c r="CX6" s="35">
        <f t="shared" ref="CX6:DF6" si="11">IF(CX7="",NA(),CX7)</f>
        <v>52.28</v>
      </c>
      <c r="CY6" s="35">
        <f t="shared" si="11"/>
        <v>53.62</v>
      </c>
      <c r="CZ6" s="35">
        <f t="shared" si="11"/>
        <v>59.55</v>
      </c>
      <c r="DA6" s="35">
        <f t="shared" si="11"/>
        <v>58.29</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0.05</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204048</v>
      </c>
      <c r="D7" s="37">
        <v>47</v>
      </c>
      <c r="E7" s="37">
        <v>1</v>
      </c>
      <c r="F7" s="37">
        <v>0</v>
      </c>
      <c r="G7" s="37">
        <v>0</v>
      </c>
      <c r="H7" s="37" t="s">
        <v>107</v>
      </c>
      <c r="I7" s="37" t="s">
        <v>108</v>
      </c>
      <c r="J7" s="37" t="s">
        <v>109</v>
      </c>
      <c r="K7" s="37" t="s">
        <v>110</v>
      </c>
      <c r="L7" s="37" t="s">
        <v>111</v>
      </c>
      <c r="M7" s="37" t="s">
        <v>112</v>
      </c>
      <c r="N7" s="38" t="s">
        <v>113</v>
      </c>
      <c r="O7" s="38" t="s">
        <v>114</v>
      </c>
      <c r="P7" s="38">
        <v>95.41</v>
      </c>
      <c r="Q7" s="38">
        <v>3550</v>
      </c>
      <c r="R7" s="38">
        <v>4724</v>
      </c>
      <c r="S7" s="38">
        <v>123.07</v>
      </c>
      <c r="T7" s="38">
        <v>38.380000000000003</v>
      </c>
      <c r="U7" s="38">
        <v>4465</v>
      </c>
      <c r="V7" s="38">
        <v>22.13</v>
      </c>
      <c r="W7" s="38">
        <v>201.76</v>
      </c>
      <c r="X7" s="38">
        <v>84.17</v>
      </c>
      <c r="Y7" s="38">
        <v>76.8</v>
      </c>
      <c r="Z7" s="38">
        <v>73.67</v>
      </c>
      <c r="AA7" s="38">
        <v>74.37</v>
      </c>
      <c r="AB7" s="38">
        <v>67.44</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1124.43</v>
      </c>
      <c r="BF7" s="38">
        <v>1105.07</v>
      </c>
      <c r="BG7" s="38">
        <v>1043.1600000000001</v>
      </c>
      <c r="BH7" s="38">
        <v>1034.4000000000001</v>
      </c>
      <c r="BI7" s="38">
        <v>1140.77</v>
      </c>
      <c r="BJ7" s="38">
        <v>1113.76</v>
      </c>
      <c r="BK7" s="38">
        <v>1125.69</v>
      </c>
      <c r="BL7" s="38">
        <v>1134.67</v>
      </c>
      <c r="BM7" s="38">
        <v>1144.79</v>
      </c>
      <c r="BN7" s="38">
        <v>1061.58</v>
      </c>
      <c r="BO7" s="38">
        <v>1141.75</v>
      </c>
      <c r="BP7" s="38">
        <v>55.74</v>
      </c>
      <c r="BQ7" s="38">
        <v>51.01</v>
      </c>
      <c r="BR7" s="38">
        <v>54.27</v>
      </c>
      <c r="BS7" s="38">
        <v>57.28</v>
      </c>
      <c r="BT7" s="38">
        <v>64.150000000000006</v>
      </c>
      <c r="BU7" s="38">
        <v>34.25</v>
      </c>
      <c r="BV7" s="38">
        <v>46.48</v>
      </c>
      <c r="BW7" s="38">
        <v>40.6</v>
      </c>
      <c r="BX7" s="38">
        <v>56.04</v>
      </c>
      <c r="BY7" s="38">
        <v>58.52</v>
      </c>
      <c r="BZ7" s="38">
        <v>54.93</v>
      </c>
      <c r="CA7" s="38">
        <v>409.7</v>
      </c>
      <c r="CB7" s="38">
        <v>450.29</v>
      </c>
      <c r="CC7" s="38">
        <v>423.22</v>
      </c>
      <c r="CD7" s="38">
        <v>402.47</v>
      </c>
      <c r="CE7" s="38">
        <v>360.15</v>
      </c>
      <c r="CF7" s="38">
        <v>501.18</v>
      </c>
      <c r="CG7" s="38">
        <v>376.61</v>
      </c>
      <c r="CH7" s="38">
        <v>440.03</v>
      </c>
      <c r="CI7" s="38">
        <v>304.35000000000002</v>
      </c>
      <c r="CJ7" s="38">
        <v>296.3</v>
      </c>
      <c r="CK7" s="38">
        <v>292.18</v>
      </c>
      <c r="CL7" s="38">
        <v>78.209999999999994</v>
      </c>
      <c r="CM7" s="38">
        <v>80.239999999999995</v>
      </c>
      <c r="CN7" s="38">
        <v>77.510000000000005</v>
      </c>
      <c r="CO7" s="38">
        <v>71.06</v>
      </c>
      <c r="CP7" s="38">
        <v>71.14</v>
      </c>
      <c r="CQ7" s="38">
        <v>57.55</v>
      </c>
      <c r="CR7" s="38">
        <v>57.43</v>
      </c>
      <c r="CS7" s="38">
        <v>57.29</v>
      </c>
      <c r="CT7" s="38">
        <v>55.9</v>
      </c>
      <c r="CU7" s="38">
        <v>57.3</v>
      </c>
      <c r="CV7" s="38">
        <v>56.91</v>
      </c>
      <c r="CW7" s="38">
        <v>55.78</v>
      </c>
      <c r="CX7" s="38">
        <v>52.28</v>
      </c>
      <c r="CY7" s="38">
        <v>53.62</v>
      </c>
      <c r="CZ7" s="38">
        <v>59.55</v>
      </c>
      <c r="DA7" s="38">
        <v>58.29</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0.05</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2019-02-20T11:18:21Z</cp:lastPrinted>
  <dcterms:created xsi:type="dcterms:W3CDTF">2018-12-03T08:43:27Z</dcterms:created>
  <dcterms:modified xsi:type="dcterms:W3CDTF">2019-02-20T11:19:14Z</dcterms:modified>
  <cp:category/>
</cp:coreProperties>
</file>