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ohru4fwvb0zEyBGCjgt9331pc2FgPqrx4Lwy53EqER1Vrb6gzDQNPDuaQzDgbuAlBqYrVqsnLppSSM7ApA4Iw==" workbookSaltValue="ezl62pdBbinzs36GDYVmEw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LO10" i="4" s="1"/>
  <c r="W7" i="5"/>
  <c r="V7" i="5"/>
  <c r="U7" i="5"/>
  <c r="T7" i="5"/>
  <c r="JV8" i="4" s="1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JV10" i="4"/>
  <c r="IC10" i="4"/>
  <c r="DU10" i="4"/>
  <c r="CF10" i="4"/>
  <c r="AQ10" i="4"/>
  <c r="B10" i="4"/>
  <c r="LO8" i="4"/>
  <c r="IC8" i="4"/>
  <c r="FJ8" i="4"/>
  <c r="DU8" i="4"/>
  <c r="AQ8" i="4"/>
  <c r="B8" i="4"/>
  <c r="B6" i="4"/>
  <c r="IX52" i="4" l="1"/>
  <c r="BV52" i="4"/>
  <c r="IX76" i="4"/>
  <c r="ML52" i="4"/>
  <c r="BV76" i="4"/>
  <c r="FJ52" i="4"/>
  <c r="IX30" i="4"/>
  <c r="BV30" i="4"/>
  <c r="ML76" i="4"/>
  <c r="FJ30" i="4"/>
  <c r="C11" i="5"/>
  <c r="D11" i="5"/>
  <c r="E11" i="5"/>
  <c r="B11" i="5"/>
  <c r="LJ76" i="4" l="1"/>
  <c r="AT52" i="4"/>
  <c r="EH30" i="4"/>
  <c r="HV52" i="4"/>
  <c r="EH52" i="4"/>
  <c r="HV76" i="4"/>
  <c r="LJ52" i="4"/>
  <c r="AT30" i="4"/>
  <c r="HV30" i="4"/>
  <c r="AT76" i="4"/>
  <c r="AF76" i="4"/>
  <c r="DT52" i="4"/>
  <c r="HH30" i="4"/>
  <c r="AF30" i="4"/>
  <c r="KV76" i="4"/>
  <c r="AF52" i="4"/>
  <c r="DT30" i="4"/>
  <c r="HH76" i="4"/>
  <c r="KV52" i="4"/>
  <c r="HH52" i="4"/>
  <c r="GT52" i="4"/>
  <c r="KH76" i="4"/>
  <c r="R52" i="4"/>
  <c r="R30" i="4"/>
  <c r="R76" i="4"/>
  <c r="DF52" i="4"/>
  <c r="GT30" i="4"/>
  <c r="DF30" i="4"/>
  <c r="GT76" i="4"/>
  <c r="KH52" i="4"/>
  <c r="IJ76" i="4"/>
  <c r="LX52" i="4"/>
  <c r="BH30" i="4"/>
  <c r="BH76" i="4"/>
  <c r="IJ30" i="4"/>
  <c r="IJ52" i="4"/>
  <c r="EV52" i="4"/>
  <c r="LX76" i="4"/>
  <c r="BH52" i="4"/>
  <c r="EV30" i="4"/>
</calcChain>
</file>

<file path=xl/sharedStrings.xml><?xml version="1.0" encoding="utf-8"?>
<sst xmlns="http://schemas.openxmlformats.org/spreadsheetml/2006/main" count="312" uniqueCount="146">
  <si>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</si>
  <si>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</si>
  <si>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</si>
  <si>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</si>
  <si>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</si>
  <si>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</si>
  <si>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</si>
  <si>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</si>
  <si>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</si>
  <si>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</si>
  <si>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</si>
  <si>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</si>
  <si>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</si>
  <si>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</si>
  <si>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</si>
  <si>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</si>
  <si>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</si>
  <si>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</si>
  <si>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</si>
  <si>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</si>
  <si>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</si>
  <si>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</si>
  <si>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</si>
  <si>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</si>
  <si>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</si>
  <si>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</si>
  <si>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</si>
  <si>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</si>
  <si>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</si>
  <si>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</si>
  <si>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</si>
  <si>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</si>
  <si>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</si>
  <si>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</si>
  <si>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</si>
  <si>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</si>
  <si>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</si>
  <si>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</si>
  <si>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</si>
  <si>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</si>
  <si>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</si>
  <si>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</si>
  <si>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</si>
  <si>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</si>
  <si>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</si>
  <si>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</si>
  <si>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</si>
  <si>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</si>
  <si>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</si>
  <si>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</si>
  <si>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</si>
  <si>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</si>
  <si>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</si>
  <si>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</si>
  <si>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</si>
  <si>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</si>
  <si>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</si>
  <si>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</si>
  <si>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</si>
  <si>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</si>
  <si>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</si>
  <si>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</si>
  <si>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</si>
  <si>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</si>
  <si>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</si>
  <si>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</si>
  <si>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</si>
  <si>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</si>
  <si>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</si>
  <si>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</si>
  <si>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</si>
  <si>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</si>
  <si>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</si>
  <si>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</si>
  <si>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</si>
  <si>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</si>
  <si>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</si>
  <si>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</si>
  <si>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</si>
  <si>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</si>
  <si>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</si>
  <si>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</si>
  <si>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</si>
  <si>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</si>
  <si>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</si>
  <si>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</si>
  <si>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</si>
  <si>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</si>
  <si>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</si>
  <si>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</si>
  <si>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</si>
  <si>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</si>
  <si>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</si>
  <si>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</si>
  <si>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</si>
  <si>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</si>
  <si>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</si>
  <si>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</si>
  <si>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</si>
  <si>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</si>
  <si>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</si>
  <si>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</si>
  <si>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</si>
  <si>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</si>
  <si>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</si>
  <si>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</si>
  <si>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</si>
  <si>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</si>
  <si>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</si>
  <si>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</si>
  <si>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</si>
  <si>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</si>
  <si>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</si>
  <si>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</si>
  <si>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</si>
  <si>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</si>
  <si>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</si>
  <si>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</si>
  <si>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</si>
  <si>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</si>
  <si>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</si>
  <si>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</si>
  <si>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</si>
  <si>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</si>
  <si>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</si>
  <si>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</si>
  <si>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松川町</t>
  </si>
  <si>
    <t>信州まつかわ温泉　清流苑</t>
  </si>
  <si>
    <t>法非適用</t>
  </si>
  <si>
    <t>観光施設事業</t>
  </si>
  <si>
    <t>休養宿泊施設</t>
  </si>
  <si>
    <t>Ａ２Ｂ２</t>
  </si>
  <si>
    <t>非設置</t>
  </si>
  <si>
    <t>該当数値なし</t>
  </si>
  <si>
    <t>導入なし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</si>
  <si>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</si>
  <si>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</si>
  <si>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</si>
  <si>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</si>
  <si>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</si>
  <si>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</si>
  <si>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</si>
  <si>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29年度もリピーターを対象に四半期ごとDMを送付し、利用者数増を図ったが、週末の悪天候や農作物の不作により、売上が落ち込んだ。人件費に関しては、賃金のベースアップを行ったので増となっている。今年度は中規模改修工事を行い工事費の増となっているが、今後も老朽化等による設備改修を控えている為、更なる工事費増が見込まれる。</t>
    <rPh sb="2" eb="3">
      <t>ネン</t>
    </rPh>
    <rPh sb="3" eb="4">
      <t>ド</t>
    </rPh>
    <rPh sb="11" eb="13">
      <t>タイショウ</t>
    </rPh>
    <rPh sb="14" eb="17">
      <t>シハンキ</t>
    </rPh>
    <rPh sb="22" eb="24">
      <t>ソウフ</t>
    </rPh>
    <rPh sb="26" eb="28">
      <t>リヨウ</t>
    </rPh>
    <rPh sb="28" eb="29">
      <t>シャ</t>
    </rPh>
    <rPh sb="29" eb="30">
      <t>スウ</t>
    </rPh>
    <rPh sb="30" eb="31">
      <t>ゾウ</t>
    </rPh>
    <rPh sb="32" eb="33">
      <t>ハカ</t>
    </rPh>
    <rPh sb="37" eb="39">
      <t>シュウマツ</t>
    </rPh>
    <rPh sb="40" eb="43">
      <t>アクテンコウ</t>
    </rPh>
    <rPh sb="44" eb="47">
      <t>ノウサクモツ</t>
    </rPh>
    <rPh sb="48" eb="50">
      <t>フサク</t>
    </rPh>
    <rPh sb="54" eb="56">
      <t>ウリアゲ</t>
    </rPh>
    <rPh sb="57" eb="58">
      <t>オ</t>
    </rPh>
    <rPh sb="59" eb="60">
      <t>コ</t>
    </rPh>
    <rPh sb="63" eb="66">
      <t>ジンケンヒ</t>
    </rPh>
    <rPh sb="67" eb="68">
      <t>カン</t>
    </rPh>
    <rPh sb="72" eb="74">
      <t>チンギン</t>
    </rPh>
    <rPh sb="82" eb="83">
      <t>オコナ</t>
    </rPh>
    <rPh sb="87" eb="88">
      <t>ゾウ</t>
    </rPh>
    <rPh sb="95" eb="98">
      <t>コンネンド</t>
    </rPh>
    <rPh sb="99" eb="102">
      <t>チュウキボ</t>
    </rPh>
    <rPh sb="102" eb="104">
      <t>カイシュウ</t>
    </rPh>
    <rPh sb="104" eb="106">
      <t>コウジ</t>
    </rPh>
    <rPh sb="107" eb="108">
      <t>オコナ</t>
    </rPh>
    <rPh sb="109" eb="112">
      <t>コウジヒ</t>
    </rPh>
    <rPh sb="113" eb="114">
      <t>ゾウ</t>
    </rPh>
    <rPh sb="122" eb="124">
      <t>コンゴ</t>
    </rPh>
    <rPh sb="125" eb="128">
      <t>ロウキュウカ</t>
    </rPh>
    <rPh sb="128" eb="129">
      <t>トウ</t>
    </rPh>
    <rPh sb="132" eb="134">
      <t>セツビ</t>
    </rPh>
    <rPh sb="134" eb="136">
      <t>カイシュウ</t>
    </rPh>
    <rPh sb="137" eb="138">
      <t>ヒカ</t>
    </rPh>
    <rPh sb="142" eb="143">
      <t>タメ</t>
    </rPh>
    <rPh sb="144" eb="145">
      <t>サラ</t>
    </rPh>
    <rPh sb="147" eb="150">
      <t>コウジヒ</t>
    </rPh>
    <rPh sb="150" eb="151">
      <t>ゾウ</t>
    </rPh>
    <rPh sb="152" eb="154">
      <t>ミコ</t>
    </rPh>
    <phoneticPr fontId="5"/>
  </si>
  <si>
    <t>29年度もリピーターを対象に四半期ごとDMを送付し、利用者数増を図ったが、週末の悪天候や農作物の不作により、売上が落ち込んだ。</t>
    <phoneticPr fontId="5"/>
  </si>
  <si>
    <t>老朽化に伴う工事が、今後多々必要になってくると思われるため、長期的な視点で施設整備計画を立てていきたい。</t>
    <rPh sb="0" eb="3">
      <t>ロウキュウカ</t>
    </rPh>
    <rPh sb="4" eb="5">
      <t>トモナ</t>
    </rPh>
    <rPh sb="6" eb="8">
      <t>コウジ</t>
    </rPh>
    <rPh sb="10" eb="12">
      <t>コンゴ</t>
    </rPh>
    <rPh sb="12" eb="14">
      <t>タタ</t>
    </rPh>
    <rPh sb="14" eb="16">
      <t>ヒツヨウ</t>
    </rPh>
    <rPh sb="23" eb="24">
      <t>オモ</t>
    </rPh>
    <rPh sb="30" eb="33">
      <t>チョウキテキ</t>
    </rPh>
    <rPh sb="34" eb="36">
      <t>シテン</t>
    </rPh>
    <rPh sb="37" eb="39">
      <t>シセツ</t>
    </rPh>
    <rPh sb="39" eb="41">
      <t>セイビ</t>
    </rPh>
    <rPh sb="41" eb="43">
      <t>ケイカク</t>
    </rPh>
    <rPh sb="44" eb="45">
      <t>タ</t>
    </rPh>
    <phoneticPr fontId="5"/>
  </si>
  <si>
    <t>自分達による利用者増への取り組みはもちろん、新たに立ち上がった観光センターとの密な連携により、新規利用客の獲得を図っていきたい。このように売り上げを伸ばすと同時に、支出に関しては、経費節減、労働時間管理を行い、より一層の純利益増につなげていきたい。</t>
    <rPh sb="0" eb="3">
      <t>ジブンタチ</t>
    </rPh>
    <rPh sb="6" eb="9">
      <t>リヨウシャ</t>
    </rPh>
    <rPh sb="9" eb="10">
      <t>ゾウ</t>
    </rPh>
    <rPh sb="12" eb="13">
      <t>ト</t>
    </rPh>
    <rPh sb="14" eb="15">
      <t>ク</t>
    </rPh>
    <rPh sb="22" eb="23">
      <t>アラ</t>
    </rPh>
    <rPh sb="25" eb="26">
      <t>タ</t>
    </rPh>
    <rPh sb="27" eb="28">
      <t>ア</t>
    </rPh>
    <rPh sb="31" eb="33">
      <t>カンコウ</t>
    </rPh>
    <rPh sb="39" eb="40">
      <t>ミツ</t>
    </rPh>
    <rPh sb="41" eb="43">
      <t>レンケイ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</si>
</sst>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5-4869-B706-BA637972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55968"/>
        <c:axId val="847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400</c:v>
                </c:pt>
                <c:pt idx="1">
                  <c:v>525</c:v>
                </c:pt>
                <c:pt idx="2">
                  <c:v>503</c:v>
                </c:pt>
                <c:pt idx="3">
                  <c:v>457</c:v>
                </c:pt>
                <c:pt idx="4">
                  <c:v>1153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5-4869-B706-BA637972D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5968"/>
        <c:axId val="84758912"/>
      </c:lineChart>
      <c:dateAx>
        <c:axId val="8475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58912"/>
        <c:crosses val="autoZero"/>
        <c:auto val="1"/>
        <c:lblOffset val="100"/>
        <c:baseTimeUnit val="years"/>
      </c:dateAx>
      <c:valAx>
        <c:axId val="847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4755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33-4439-8257-F8DEB60A1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2448"/>
        <c:axId val="8926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33-4439-8257-F8DEB60A1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89260032"/>
      </c:lineChart>
      <c:dateAx>
        <c:axId val="8935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60032"/>
        <c:crosses val="autoZero"/>
        <c:auto val="1"/>
        <c:lblOffset val="100"/>
        <c:baseTimeUnit val="years"/>
      </c:dateAx>
      <c:valAx>
        <c:axId val="8926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35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1.4E-3</c:v>
                </c:pt>
                <c:pt idx="1">
                  <c:v>1.6999999999999999E-3</c:v>
                </c:pt>
                <c:pt idx="2">
                  <c:v>4.8999999999999998E-3</c:v>
                </c:pt>
                <c:pt idx="3">
                  <c:v>1.5E-3</c:v>
                </c:pt>
                <c:pt idx="4">
                  <c:v>1.5E-3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76-4EAC-B850-91B07A6B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584"/>
        <c:axId val="8930547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1E-3</c:v>
                </c:pt>
                <c:pt idx="1">
                  <c:v>1E-3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76-4EAC-B850-91B07A6B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307008"/>
      </c:lineChart>
      <c:dateAx>
        <c:axId val="8929958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9305472"/>
        <c:crosses val="autoZero"/>
        <c:auto val="1"/>
        <c:lblOffset val="100"/>
        <c:baseTimeUnit val="years"/>
      </c:dateAx>
      <c:valAx>
        <c:axId val="8930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9299584"/>
        <c:crosses val="autoZero"/>
        <c:crossBetween val="between"/>
      </c:valAx>
      <c:valAx>
        <c:axId val="8930700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89308544"/>
        <c:crosses val="max"/>
        <c:crossBetween val="between"/>
      </c:valAx>
      <c:dateAx>
        <c:axId val="8930854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89307008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5F-4C68-A9AA-F3532D64C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47648"/>
        <c:axId val="891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29.8</c:v>
                </c:pt>
                <c:pt idx="1">
                  <c:v>25.3</c:v>
                </c:pt>
                <c:pt idx="2">
                  <c:v>23</c:v>
                </c:pt>
                <c:pt idx="3">
                  <c:v>21.8</c:v>
                </c:pt>
                <c:pt idx="4">
                  <c:v>15.7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5F-4C68-A9AA-F3532D64C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7648"/>
        <c:axId val="89149824"/>
      </c:lineChart>
      <c:dateAx>
        <c:axId val="891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49824"/>
        <c:crosses val="autoZero"/>
        <c:auto val="1"/>
        <c:lblOffset val="100"/>
        <c:baseTimeUnit val="years"/>
      </c:dateAx>
      <c:valAx>
        <c:axId val="891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147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100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4A-4B1D-B340-C9466CAA8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8224"/>
        <c:axId val="8781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82.6</c:v>
                </c:pt>
                <c:pt idx="2">
                  <c:v>84.4</c:v>
                </c:pt>
                <c:pt idx="3">
                  <c:v>83.9</c:v>
                </c:pt>
                <c:pt idx="4">
                  <c:v>154.5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4A-4B1D-B340-C9466CAA8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224"/>
        <c:axId val="87818240"/>
      </c:lineChart>
      <c:dateAx>
        <c:axId val="8918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18240"/>
        <c:crosses val="autoZero"/>
        <c:auto val="1"/>
        <c:lblOffset val="100"/>
        <c:baseTimeUnit val="years"/>
      </c:dateAx>
      <c:valAx>
        <c:axId val="8781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18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4423</c:v>
                </c:pt>
                <c:pt idx="1">
                  <c:v>1420</c:v>
                </c:pt>
                <c:pt idx="2">
                  <c:v>18452</c:v>
                </c:pt>
                <c:pt idx="3">
                  <c:v>17180</c:v>
                </c:pt>
                <c:pt idx="4">
                  <c:v>16841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40-4947-B4B2-E8A29134F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64832"/>
        <c:axId val="8786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6597</c:v>
                </c:pt>
                <c:pt idx="1">
                  <c:v>3486</c:v>
                </c:pt>
                <c:pt idx="2">
                  <c:v>9064</c:v>
                </c:pt>
                <c:pt idx="3">
                  <c:v>2276</c:v>
                </c:pt>
                <c:pt idx="4">
                  <c:v>-8016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0-4947-B4B2-E8A29134F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4832"/>
        <c:axId val="87866752"/>
      </c:lineChart>
      <c:dateAx>
        <c:axId val="8786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866752"/>
        <c:crosses val="autoZero"/>
        <c:auto val="1"/>
        <c:lblOffset val="100"/>
        <c:baseTimeUnit val="years"/>
      </c:dateAx>
      <c:valAx>
        <c:axId val="8786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864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0.5</c:v>
                </c:pt>
                <c:pt idx="1">
                  <c:v>0.4</c:v>
                </c:pt>
                <c:pt idx="2">
                  <c:v>2</c:v>
                </c:pt>
                <c:pt idx="3">
                  <c:v>1.9</c:v>
                </c:pt>
                <c:pt idx="4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6-47D1-A25A-E00927D5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54560"/>
        <c:axId val="8796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30</c:v>
                </c:pt>
                <c:pt idx="1">
                  <c:v>18.600000000000001</c:v>
                </c:pt>
                <c:pt idx="2">
                  <c:v>29.3</c:v>
                </c:pt>
                <c:pt idx="3">
                  <c:v>17.2</c:v>
                </c:pt>
                <c:pt idx="4">
                  <c:v>15.2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6-47D1-A25A-E00927D51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4560"/>
        <c:axId val="87961600"/>
      </c:lineChart>
      <c:dateAx>
        <c:axId val="8795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61600"/>
        <c:crosses val="autoZero"/>
        <c:auto val="1"/>
        <c:lblOffset val="100"/>
        <c:baseTimeUnit val="years"/>
      </c:dateAx>
      <c:valAx>
        <c:axId val="8796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954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33</c:v>
                </c:pt>
                <c:pt idx="1">
                  <c:v>35</c:v>
                </c:pt>
                <c:pt idx="2">
                  <c:v>31</c:v>
                </c:pt>
                <c:pt idx="3">
                  <c:v>30</c:v>
                </c:pt>
                <c:pt idx="4">
                  <c:v>31.2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C5-4FA5-9395-1656AB776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4960"/>
        <c:axId val="880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27</c:v>
                </c:pt>
                <c:pt idx="1">
                  <c:v>28.8</c:v>
                </c:pt>
                <c:pt idx="2">
                  <c:v>29.3</c:v>
                </c:pt>
                <c:pt idx="3">
                  <c:v>30.2</c:v>
                </c:pt>
                <c:pt idx="4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C5-4FA5-9395-1656AB776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24960"/>
        <c:axId val="88031232"/>
      </c:lineChart>
      <c:dateAx>
        <c:axId val="880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31232"/>
        <c:crosses val="autoZero"/>
        <c:auto val="1"/>
        <c:lblOffset val="100"/>
        <c:baseTimeUnit val="years"/>
      </c:dateAx>
      <c:valAx>
        <c:axId val="880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02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40.6</c:v>
                </c:pt>
                <c:pt idx="1">
                  <c:v>37.1</c:v>
                </c:pt>
                <c:pt idx="2">
                  <c:v>39.1</c:v>
                </c:pt>
                <c:pt idx="3">
                  <c:v>40.5</c:v>
                </c:pt>
                <c:pt idx="4">
                  <c:v>39.4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0E-4FD4-AB4E-4DC27EB8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65536"/>
        <c:axId val="880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31.3</c:v>
                </c:pt>
                <c:pt idx="2">
                  <c:v>31.6</c:v>
                </c:pt>
                <c:pt idx="3">
                  <c:v>33.1</c:v>
                </c:pt>
                <c:pt idx="4">
                  <c:v>33.799999999999997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0E-4FD4-AB4E-4DC27EB8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5536"/>
        <c:axId val="88067456"/>
      </c:lineChart>
      <c:dateAx>
        <c:axId val="8806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67456"/>
        <c:crosses val="autoZero"/>
        <c:auto val="1"/>
        <c:lblOffset val="100"/>
        <c:baseTimeUnit val="years"/>
      </c:dateAx>
      <c:valAx>
        <c:axId val="880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806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D-4F3D-B977-2C016535E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8416"/>
        <c:axId val="8923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260.89999999999998</c:v>
                </c:pt>
                <c:pt idx="1">
                  <c:v>141.6</c:v>
                </c:pt>
                <c:pt idx="2">
                  <c:v>484.4</c:v>
                </c:pt>
                <c:pt idx="3">
                  <c:v>94.3</c:v>
                </c:pt>
                <c:pt idx="4">
                  <c:v>39.6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DD-4F3D-B977-2C016535E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8416"/>
        <c:axId val="89230336"/>
      </c:lineChart>
      <c:dateAx>
        <c:axId val="8922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30336"/>
        <c:crosses val="autoZero"/>
        <c:auto val="1"/>
        <c:lblOffset val="100"/>
        <c:baseTimeUnit val="years"/>
      </c:dateAx>
      <c:valAx>
        <c:axId val="8923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228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A4-4EE1-9E4A-688E28E5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58240"/>
        <c:axId val="8934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A4-4EE1-9E4A-688E28E5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8240"/>
        <c:axId val="89342336"/>
      </c:lineChart>
      <c:dateAx>
        <c:axId val="8925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42336"/>
        <c:crosses val="autoZero"/>
        <c:auto val="1"/>
        <c:lblOffset val="100"/>
        <c:baseTimeUnit val="years"/>
      </c:dateAx>
      <c:valAx>
        <c:axId val="8934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258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55" zoomScaleNormal="5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</row>
    <row r="3" spans="1:387" ht="9.75" customHeight="1" x14ac:dyDescent="0.15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</row>
    <row r="4" spans="1:387" ht="9.75" customHeight="1" x14ac:dyDescent="0.15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5" t="str">
        <f>データ!H6&amp;"　"&amp;データ!I6</f>
        <v>長野県松川町　信州まつかわ温泉　清流苑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28" t="s">
        <v>4</v>
      </c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8" t="s">
        <v>6</v>
      </c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 t="s">
        <v>7</v>
      </c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 t="s">
        <v>8</v>
      </c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9" t="str">
        <f>データ!J7</f>
        <v>法非適用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29" t="str">
        <f>データ!K7</f>
        <v>観光施設事業</v>
      </c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1"/>
      <c r="CF8" s="129" t="str">
        <f>データ!L7</f>
        <v>休養宿泊施設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  <c r="DU8" s="119" t="str">
        <f>データ!M7</f>
        <v>Ａ２Ｂ２</v>
      </c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 t="str">
        <f>データ!N7</f>
        <v>非設置</v>
      </c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8">
        <f>データ!S7</f>
        <v>20839</v>
      </c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9" t="str">
        <f>データ!T7</f>
        <v>導入なし</v>
      </c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>
        <f>データ!U7</f>
        <v>16</v>
      </c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3"/>
      <c r="NI8" s="123" t="s">
        <v>10</v>
      </c>
      <c r="NJ8" s="124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8" t="s">
        <v>16</v>
      </c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 t="s">
        <v>17</v>
      </c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 t="s">
        <v>18</v>
      </c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3"/>
      <c r="NI9" s="132" t="s">
        <v>19</v>
      </c>
      <c r="NJ9" s="133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3495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118">
        <f>データ!R7</f>
        <v>126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9" t="str">
        <f>データ!V7</f>
        <v>有</v>
      </c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>
        <f>データ!W7</f>
        <v>90</v>
      </c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19" t="str">
        <f>データ!X7</f>
        <v>有</v>
      </c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1" t="s">
        <v>23</v>
      </c>
      <c r="NJ11" s="121"/>
      <c r="NK11" s="121"/>
      <c r="NL11" s="121"/>
      <c r="NM11" s="121"/>
      <c r="NN11" s="121"/>
      <c r="NO11" s="121"/>
      <c r="NP11" s="121"/>
      <c r="NQ11" s="121"/>
      <c r="NR11" s="121"/>
      <c r="NS11" s="121"/>
      <c r="NT11" s="121"/>
      <c r="NU11" s="121"/>
      <c r="NV11" s="121"/>
      <c r="NW11" s="121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1"/>
      <c r="NJ12" s="121"/>
      <c r="NK12" s="121"/>
      <c r="NL12" s="121"/>
      <c r="NM12" s="121"/>
      <c r="NN12" s="121"/>
      <c r="NO12" s="121"/>
      <c r="NP12" s="121"/>
      <c r="NQ12" s="121"/>
      <c r="NR12" s="121"/>
      <c r="NS12" s="121"/>
      <c r="NT12" s="121"/>
      <c r="NU12" s="121"/>
      <c r="NV12" s="121"/>
      <c r="NW12" s="12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2"/>
      <c r="NJ13" s="122"/>
      <c r="NK13" s="122"/>
      <c r="NL13" s="122"/>
      <c r="NM13" s="122"/>
      <c r="NN13" s="122"/>
      <c r="NO13" s="122"/>
      <c r="NP13" s="122"/>
      <c r="NQ13" s="122"/>
      <c r="NR13" s="122"/>
      <c r="NS13" s="122"/>
      <c r="NT13" s="122"/>
      <c r="NU13" s="122"/>
      <c r="NV13" s="122"/>
      <c r="NW13" s="122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0" t="s">
        <v>24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7"/>
      <c r="JO14" s="7"/>
      <c r="JP14" s="7"/>
      <c r="JQ14" s="7"/>
      <c r="JR14" s="7"/>
      <c r="JS14" s="7"/>
      <c r="JT14" s="108" t="s">
        <v>25</v>
      </c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9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20"/>
      <c r="JO15" s="20"/>
      <c r="JP15" s="20"/>
      <c r="JQ15" s="20"/>
      <c r="JR15" s="20"/>
      <c r="JS15" s="20"/>
      <c r="JT15" s="110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11"/>
      <c r="NH15" s="2"/>
      <c r="NI15" s="89" t="s">
        <v>142</v>
      </c>
      <c r="NJ15" s="90"/>
      <c r="NK15" s="90"/>
      <c r="NL15" s="90"/>
      <c r="NM15" s="90"/>
      <c r="NN15" s="90"/>
      <c r="NO15" s="90"/>
      <c r="NP15" s="90"/>
      <c r="NQ15" s="90"/>
      <c r="NR15" s="90"/>
      <c r="NS15" s="90"/>
      <c r="NT15" s="90"/>
      <c r="NU15" s="90"/>
      <c r="NV15" s="90"/>
      <c r="NW15" s="9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89"/>
      <c r="NJ16" s="90"/>
      <c r="NK16" s="90"/>
      <c r="NL16" s="90"/>
      <c r="NM16" s="90"/>
      <c r="NN16" s="90"/>
      <c r="NO16" s="90"/>
      <c r="NP16" s="90"/>
      <c r="NQ16" s="90"/>
      <c r="NR16" s="90"/>
      <c r="NS16" s="90"/>
      <c r="NT16" s="90"/>
      <c r="NU16" s="90"/>
      <c r="NV16" s="90"/>
      <c r="NW16" s="9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89"/>
      <c r="NJ17" s="90"/>
      <c r="NK17" s="90"/>
      <c r="NL17" s="90"/>
      <c r="NM17" s="90"/>
      <c r="NN17" s="90"/>
      <c r="NO17" s="90"/>
      <c r="NP17" s="90"/>
      <c r="NQ17" s="90"/>
      <c r="NR17" s="90"/>
      <c r="NS17" s="90"/>
      <c r="NT17" s="90"/>
      <c r="NU17" s="90"/>
      <c r="NV17" s="90"/>
      <c r="NW17" s="9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89"/>
      <c r="NJ18" s="90"/>
      <c r="NK18" s="90"/>
      <c r="NL18" s="90"/>
      <c r="NM18" s="90"/>
      <c r="NN18" s="90"/>
      <c r="NO18" s="90"/>
      <c r="NP18" s="90"/>
      <c r="NQ18" s="90"/>
      <c r="NR18" s="90"/>
      <c r="NS18" s="90"/>
      <c r="NT18" s="90"/>
      <c r="NU18" s="90"/>
      <c r="NV18" s="90"/>
      <c r="NW18" s="9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89"/>
      <c r="NJ19" s="90"/>
      <c r="NK19" s="90"/>
      <c r="NL19" s="90"/>
      <c r="NM19" s="90"/>
      <c r="NN19" s="90"/>
      <c r="NO19" s="90"/>
      <c r="NP19" s="90"/>
      <c r="NQ19" s="90"/>
      <c r="NR19" s="90"/>
      <c r="NS19" s="90"/>
      <c r="NT19" s="90"/>
      <c r="NU19" s="90"/>
      <c r="NV19" s="90"/>
      <c r="NW19" s="9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89"/>
      <c r="NJ20" s="90"/>
      <c r="NK20" s="90"/>
      <c r="NL20" s="90"/>
      <c r="NM20" s="90"/>
      <c r="NN20" s="90"/>
      <c r="NO20" s="90"/>
      <c r="NP20" s="90"/>
      <c r="NQ20" s="90"/>
      <c r="NR20" s="90"/>
      <c r="NS20" s="90"/>
      <c r="NT20" s="90"/>
      <c r="NU20" s="90"/>
      <c r="NV20" s="90"/>
      <c r="NW20" s="9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89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89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89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89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89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89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89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89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89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5">
        <f>データ!$B$11</f>
        <v>41275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41640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42005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42370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42736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5">
        <f>データ!$B$11</f>
        <v>41275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41640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42005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42370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42736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5">
        <f>データ!$B$11</f>
        <v>41275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41640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42005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42370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42736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2"/>
      <c r="NJ30" s="93"/>
      <c r="NK30" s="93"/>
      <c r="NL30" s="93"/>
      <c r="NM30" s="93"/>
      <c r="NN30" s="93"/>
      <c r="NO30" s="93"/>
      <c r="NP30" s="93"/>
      <c r="NQ30" s="93"/>
      <c r="NR30" s="93"/>
      <c r="NS30" s="93"/>
      <c r="NT30" s="93"/>
      <c r="NU30" s="93"/>
      <c r="NV30" s="93"/>
      <c r="NW30" s="94"/>
    </row>
    <row r="31" spans="1:387" ht="13.5" customHeight="1" x14ac:dyDescent="0.15">
      <c r="A31" s="2"/>
      <c r="B31" s="21"/>
      <c r="C31" s="4"/>
      <c r="D31" s="4"/>
      <c r="E31" s="4"/>
      <c r="F31" s="4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4">
        <f>データ!Y7</f>
        <v>101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100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103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103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103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2">
        <f>データ!AU7</f>
        <v>0</v>
      </c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>
        <f>データ!AV7</f>
        <v>0</v>
      </c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>
        <f>データ!AW7</f>
        <v>0</v>
      </c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>
        <f>データ!AX7</f>
        <v>0</v>
      </c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>
        <f>データ!AY7</f>
        <v>0</v>
      </c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4">
        <f>データ!AD7</f>
        <v>96.6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82.6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84.4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83.9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154.5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4">
        <f>データ!AO7</f>
        <v>29.8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25.3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23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21.8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15.7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2">
        <f>データ!AZ7</f>
        <v>400</v>
      </c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>
        <f>データ!BA7</f>
        <v>525</v>
      </c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>
        <f>データ!BB7</f>
        <v>503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>
        <f>データ!BC7</f>
        <v>457</v>
      </c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>
        <f>データ!BD7</f>
        <v>1153</v>
      </c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89" t="s">
        <v>144</v>
      </c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89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4"/>
      <c r="CN34" s="4"/>
      <c r="CO34" s="4"/>
      <c r="CP34" s="4"/>
      <c r="CQ34" s="4"/>
      <c r="CR34" s="4"/>
      <c r="CS34" s="4"/>
      <c r="CT34" s="4"/>
      <c r="CU34" s="4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3"/>
      <c r="GB34" s="23"/>
      <c r="GC34" s="23"/>
      <c r="GD34" s="23"/>
      <c r="GE34" s="23"/>
      <c r="GF34" s="23"/>
      <c r="GG34" s="23"/>
      <c r="GH34" s="23"/>
      <c r="GI34" s="23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4"/>
      <c r="JP34" s="4"/>
      <c r="JQ34" s="4"/>
      <c r="JR34" s="4"/>
      <c r="JS34" s="4"/>
      <c r="JT34" s="103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4"/>
      <c r="NH34" s="2"/>
      <c r="NI34" s="89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4"/>
      <c r="CN35" s="4"/>
      <c r="CO35" s="4"/>
      <c r="CP35" s="4"/>
      <c r="CQ35" s="4"/>
      <c r="CR35" s="4"/>
      <c r="CS35" s="4"/>
      <c r="CT35" s="4"/>
      <c r="CU35" s="4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3"/>
      <c r="GB35" s="23"/>
      <c r="GC35" s="23"/>
      <c r="GD35" s="23"/>
      <c r="GE35" s="23"/>
      <c r="GF35" s="23"/>
      <c r="GG35" s="23"/>
      <c r="GH35" s="23"/>
      <c r="GI35" s="23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4"/>
      <c r="JP35" s="4"/>
      <c r="JQ35" s="4"/>
      <c r="JR35" s="4"/>
      <c r="JS35" s="4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7"/>
      <c r="NH35" s="2"/>
      <c r="NI35" s="89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89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89"/>
      <c r="NJ37" s="90"/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89"/>
      <c r="NJ38" s="90"/>
      <c r="NK38" s="90"/>
      <c r="NL38" s="90"/>
      <c r="NM38" s="90"/>
      <c r="NN38" s="90"/>
      <c r="NO38" s="90"/>
      <c r="NP38" s="90"/>
      <c r="NQ38" s="90"/>
      <c r="NR38" s="90"/>
      <c r="NS38" s="90"/>
      <c r="NT38" s="90"/>
      <c r="NU38" s="90"/>
      <c r="NV38" s="90"/>
      <c r="NW38" s="9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89"/>
      <c r="NJ39" s="90"/>
      <c r="NK39" s="90"/>
      <c r="NL39" s="90"/>
      <c r="NM39" s="90"/>
      <c r="NN39" s="90"/>
      <c r="NO39" s="90"/>
      <c r="NP39" s="90"/>
      <c r="NQ39" s="90"/>
      <c r="NR39" s="90"/>
      <c r="NS39" s="90"/>
      <c r="NT39" s="90"/>
      <c r="NU39" s="90"/>
      <c r="NV39" s="90"/>
      <c r="NW39" s="9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89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89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89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89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89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89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89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2"/>
      <c r="NJ47" s="93"/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89" t="s">
        <v>143</v>
      </c>
      <c r="NJ49" s="90"/>
      <c r="NK49" s="90"/>
      <c r="NL49" s="90"/>
      <c r="NM49" s="90"/>
      <c r="NN49" s="90"/>
      <c r="NO49" s="90"/>
      <c r="NP49" s="90"/>
      <c r="NQ49" s="90"/>
      <c r="NR49" s="90"/>
      <c r="NS49" s="90"/>
      <c r="NT49" s="90"/>
      <c r="NU49" s="90"/>
      <c r="NV49" s="90"/>
      <c r="NW49" s="9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89"/>
      <c r="NJ50" s="90"/>
      <c r="NK50" s="90"/>
      <c r="NL50" s="90"/>
      <c r="NM50" s="90"/>
      <c r="NN50" s="90"/>
      <c r="NO50" s="90"/>
      <c r="NP50" s="90"/>
      <c r="NQ50" s="90"/>
      <c r="NR50" s="90"/>
      <c r="NS50" s="90"/>
      <c r="NT50" s="90"/>
      <c r="NU50" s="90"/>
      <c r="NV50" s="90"/>
      <c r="NW50" s="9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89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5">
        <f>データ!$B$11</f>
        <v>41275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41640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42005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42370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42736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5">
        <f>データ!$B$11</f>
        <v>41275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41640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42005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42370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42736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5">
        <f>データ!$B$11</f>
        <v>41275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41640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42005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42370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42736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5">
        <f>データ!$B$11</f>
        <v>41275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41640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42005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42370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42736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4"/>
      <c r="NA52" s="4"/>
      <c r="NB52" s="4"/>
      <c r="NC52" s="4"/>
      <c r="ND52" s="4"/>
      <c r="NE52" s="4"/>
      <c r="NF52" s="4"/>
      <c r="NG52" s="22"/>
      <c r="NH52" s="2"/>
      <c r="NI52" s="89"/>
      <c r="NJ52" s="90"/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1"/>
    </row>
    <row r="53" spans="1:387" ht="13.5" customHeight="1" x14ac:dyDescent="0.15">
      <c r="A53" s="2"/>
      <c r="B53" s="21"/>
      <c r="C53" s="4"/>
      <c r="D53" s="4"/>
      <c r="E53" s="4"/>
      <c r="F53" s="4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4">
        <f>データ!BF7</f>
        <v>40.6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37.1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39.1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40.5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39.4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4">
        <f>データ!BQ7</f>
        <v>33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35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31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30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31.2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4">
        <f>データ!CB7</f>
        <v>0.5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0.4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2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1.9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2.1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2">
        <f>データ!CM7</f>
        <v>4423</v>
      </c>
      <c r="KI53" s="102"/>
      <c r="KJ53" s="102"/>
      <c r="KK53" s="102"/>
      <c r="KL53" s="102"/>
      <c r="KM53" s="102"/>
      <c r="KN53" s="102"/>
      <c r="KO53" s="102"/>
      <c r="KP53" s="102"/>
      <c r="KQ53" s="102"/>
      <c r="KR53" s="102"/>
      <c r="KS53" s="102"/>
      <c r="KT53" s="102"/>
      <c r="KU53" s="102"/>
      <c r="KV53" s="102">
        <f>データ!CN7</f>
        <v>1420</v>
      </c>
      <c r="KW53" s="102"/>
      <c r="KX53" s="102"/>
      <c r="KY53" s="102"/>
      <c r="KZ53" s="102"/>
      <c r="LA53" s="102"/>
      <c r="LB53" s="102"/>
      <c r="LC53" s="102"/>
      <c r="LD53" s="102"/>
      <c r="LE53" s="102"/>
      <c r="LF53" s="102"/>
      <c r="LG53" s="102"/>
      <c r="LH53" s="102"/>
      <c r="LI53" s="102"/>
      <c r="LJ53" s="102">
        <f>データ!CO7</f>
        <v>18452</v>
      </c>
      <c r="LK53" s="102"/>
      <c r="LL53" s="102"/>
      <c r="LM53" s="102"/>
      <c r="LN53" s="102"/>
      <c r="LO53" s="102"/>
      <c r="LP53" s="102"/>
      <c r="LQ53" s="102"/>
      <c r="LR53" s="102"/>
      <c r="LS53" s="102"/>
      <c r="LT53" s="102"/>
      <c r="LU53" s="102"/>
      <c r="LV53" s="102"/>
      <c r="LW53" s="102"/>
      <c r="LX53" s="102">
        <f>データ!CP7</f>
        <v>17180</v>
      </c>
      <c r="LY53" s="102"/>
      <c r="LZ53" s="102"/>
      <c r="MA53" s="102"/>
      <c r="MB53" s="102"/>
      <c r="MC53" s="102"/>
      <c r="MD53" s="102"/>
      <c r="ME53" s="102"/>
      <c r="MF53" s="102"/>
      <c r="MG53" s="102"/>
      <c r="MH53" s="102"/>
      <c r="MI53" s="102"/>
      <c r="MJ53" s="102"/>
      <c r="MK53" s="102"/>
      <c r="ML53" s="102">
        <f>データ!CQ7</f>
        <v>16841</v>
      </c>
      <c r="MM53" s="102"/>
      <c r="MN53" s="102"/>
      <c r="MO53" s="102"/>
      <c r="MP53" s="102"/>
      <c r="MQ53" s="102"/>
      <c r="MR53" s="102"/>
      <c r="MS53" s="102"/>
      <c r="MT53" s="102"/>
      <c r="MU53" s="102"/>
      <c r="MV53" s="102"/>
      <c r="MW53" s="102"/>
      <c r="MX53" s="102"/>
      <c r="MY53" s="102"/>
      <c r="MZ53" s="4"/>
      <c r="NA53" s="4"/>
      <c r="NB53" s="4"/>
      <c r="NC53" s="4"/>
      <c r="ND53" s="4"/>
      <c r="NE53" s="4"/>
      <c r="NF53" s="4"/>
      <c r="NG53" s="22"/>
      <c r="NH53" s="2"/>
      <c r="NI53" s="89"/>
      <c r="NJ53" s="90"/>
      <c r="NK53" s="90"/>
      <c r="NL53" s="90"/>
      <c r="NM53" s="90"/>
      <c r="NN53" s="90"/>
      <c r="NO53" s="90"/>
      <c r="NP53" s="90"/>
      <c r="NQ53" s="90"/>
      <c r="NR53" s="90"/>
      <c r="NS53" s="90"/>
      <c r="NT53" s="90"/>
      <c r="NU53" s="90"/>
      <c r="NV53" s="90"/>
      <c r="NW53" s="9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4">
        <f>データ!BK7</f>
        <v>32.200000000000003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31.3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31.6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33.1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33.799999999999997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4">
        <f>データ!BV7</f>
        <v>27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28.8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29.3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30.2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28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4">
        <f>データ!CG7</f>
        <v>30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18.600000000000001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29.3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17.2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15.2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7">
        <f>データ!CR7</f>
        <v>6597</v>
      </c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9"/>
      <c r="KV54" s="97">
        <f>データ!CS7</f>
        <v>3486</v>
      </c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>
        <f>データ!CT7</f>
        <v>9064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9"/>
      <c r="LX54" s="97">
        <f>データ!CU7</f>
        <v>2276</v>
      </c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9"/>
      <c r="ML54" s="97">
        <f>データ!CV7</f>
        <v>-8016</v>
      </c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9"/>
      <c r="MZ54" s="4"/>
      <c r="NA54" s="4"/>
      <c r="NB54" s="4"/>
      <c r="NC54" s="4"/>
      <c r="ND54" s="4"/>
      <c r="NE54" s="4"/>
      <c r="NF54" s="4"/>
      <c r="NG54" s="22"/>
      <c r="NH54" s="2"/>
      <c r="NI54" s="89"/>
      <c r="NJ54" s="90"/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89"/>
      <c r="NJ55" s="90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4"/>
      <c r="CN56" s="4"/>
      <c r="CO56" s="4"/>
      <c r="CP56" s="4"/>
      <c r="CQ56" s="4"/>
      <c r="CR56" s="4"/>
      <c r="CS56" s="4"/>
      <c r="CT56" s="4"/>
      <c r="CU56" s="4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3"/>
      <c r="GB56" s="23"/>
      <c r="GC56" s="23"/>
      <c r="GD56" s="23"/>
      <c r="GE56" s="23"/>
      <c r="GF56" s="23"/>
      <c r="GG56" s="23"/>
      <c r="GH56" s="23"/>
      <c r="GI56" s="23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4"/>
      <c r="JP56" s="4"/>
      <c r="JQ56" s="4"/>
      <c r="JR56" s="4"/>
      <c r="JS56" s="4"/>
      <c r="JT56" s="4"/>
      <c r="JU56" s="4"/>
      <c r="JV56" s="4"/>
      <c r="JW56" s="4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3"/>
      <c r="ND56" s="23"/>
      <c r="NE56" s="23"/>
      <c r="NF56" s="23"/>
      <c r="NG56" s="22"/>
      <c r="NH56" s="2"/>
      <c r="NI56" s="89"/>
      <c r="NJ56" s="90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4"/>
      <c r="CN57" s="4"/>
      <c r="CO57" s="4"/>
      <c r="CP57" s="4"/>
      <c r="CQ57" s="4"/>
      <c r="CR57" s="4"/>
      <c r="CS57" s="4"/>
      <c r="CT57" s="4"/>
      <c r="CU57" s="4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3"/>
      <c r="GB57" s="23"/>
      <c r="GC57" s="23"/>
      <c r="GD57" s="23"/>
      <c r="GE57" s="23"/>
      <c r="GF57" s="23"/>
      <c r="GG57" s="23"/>
      <c r="GH57" s="23"/>
      <c r="GI57" s="23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4"/>
      <c r="JP57" s="4"/>
      <c r="JQ57" s="4"/>
      <c r="JR57" s="4"/>
      <c r="JS57" s="4"/>
      <c r="JT57" s="4"/>
      <c r="JU57" s="4"/>
      <c r="JV57" s="4"/>
      <c r="JW57" s="4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3"/>
      <c r="ND57" s="23"/>
      <c r="NE57" s="23"/>
      <c r="NF57" s="23"/>
      <c r="NG57" s="22"/>
      <c r="NH57" s="2"/>
      <c r="NI57" s="89"/>
      <c r="NJ57" s="90"/>
      <c r="NK57" s="90"/>
      <c r="NL57" s="90"/>
      <c r="NM57" s="90"/>
      <c r="NN57" s="90"/>
      <c r="NO57" s="90"/>
      <c r="NP57" s="90"/>
      <c r="NQ57" s="90"/>
      <c r="NR57" s="90"/>
      <c r="NS57" s="90"/>
      <c r="NT57" s="90"/>
      <c r="NU57" s="90"/>
      <c r="NV57" s="90"/>
      <c r="NW57" s="91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89"/>
      <c r="NJ58" s="90"/>
      <c r="NK58" s="90"/>
      <c r="NL58" s="90"/>
      <c r="NM58" s="90"/>
      <c r="NN58" s="90"/>
      <c r="NO58" s="90"/>
      <c r="NP58" s="90"/>
      <c r="NQ58" s="90"/>
      <c r="NR58" s="90"/>
      <c r="NS58" s="90"/>
      <c r="NT58" s="90"/>
      <c r="NU58" s="90"/>
      <c r="NV58" s="90"/>
      <c r="NW58" s="91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89"/>
      <c r="NJ59" s="90"/>
      <c r="NK59" s="90"/>
      <c r="NL59" s="90"/>
      <c r="NM59" s="90"/>
      <c r="NN59" s="90"/>
      <c r="NO59" s="90"/>
      <c r="NP59" s="90"/>
      <c r="NQ59" s="90"/>
      <c r="NR59" s="90"/>
      <c r="NS59" s="90"/>
      <c r="NT59" s="90"/>
      <c r="NU59" s="90"/>
      <c r="NV59" s="90"/>
      <c r="NW59" s="9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0" t="s">
        <v>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20"/>
      <c r="NC60" s="20"/>
      <c r="ND60" s="20"/>
      <c r="NE60" s="20"/>
      <c r="NF60" s="20"/>
      <c r="NG60" s="29"/>
      <c r="NH60" s="2"/>
      <c r="NI60" s="89"/>
      <c r="NJ60" s="90"/>
      <c r="NK60" s="90"/>
      <c r="NL60" s="90"/>
      <c r="NM60" s="90"/>
      <c r="NN60" s="90"/>
      <c r="NO60" s="90"/>
      <c r="NP60" s="90"/>
      <c r="NQ60" s="90"/>
      <c r="NR60" s="90"/>
      <c r="NS60" s="90"/>
      <c r="NT60" s="90"/>
      <c r="NU60" s="90"/>
      <c r="NV60" s="90"/>
      <c r="NW60" s="9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  <c r="LM61" s="101"/>
      <c r="LN61" s="101"/>
      <c r="LO61" s="101"/>
      <c r="LP61" s="101"/>
      <c r="LQ61" s="101"/>
      <c r="LR61" s="101"/>
      <c r="LS61" s="101"/>
      <c r="LT61" s="101"/>
      <c r="LU61" s="101"/>
      <c r="LV61" s="101"/>
      <c r="LW61" s="101"/>
      <c r="LX61" s="101"/>
      <c r="LY61" s="101"/>
      <c r="LZ61" s="101"/>
      <c r="MA61" s="101"/>
      <c r="MB61" s="101"/>
      <c r="MC61" s="101"/>
      <c r="MD61" s="101"/>
      <c r="ME61" s="101"/>
      <c r="MF61" s="101"/>
      <c r="MG61" s="101"/>
      <c r="MH61" s="101"/>
      <c r="MI61" s="101"/>
      <c r="MJ61" s="101"/>
      <c r="MK61" s="101"/>
      <c r="ML61" s="101"/>
      <c r="MM61" s="101"/>
      <c r="MN61" s="101"/>
      <c r="MO61" s="101"/>
      <c r="MP61" s="101"/>
      <c r="MQ61" s="101"/>
      <c r="MR61" s="101"/>
      <c r="MS61" s="101"/>
      <c r="MT61" s="101"/>
      <c r="MU61" s="101"/>
      <c r="MV61" s="101"/>
      <c r="MW61" s="101"/>
      <c r="MX61" s="101"/>
      <c r="MY61" s="101"/>
      <c r="MZ61" s="101"/>
      <c r="NA61" s="101"/>
      <c r="NB61" s="20"/>
      <c r="NC61" s="20"/>
      <c r="ND61" s="20"/>
      <c r="NE61" s="20"/>
      <c r="NF61" s="20"/>
      <c r="NG61" s="29"/>
      <c r="NH61" s="2"/>
      <c r="NI61" s="89"/>
      <c r="NJ61" s="90"/>
      <c r="NK61" s="90"/>
      <c r="NL61" s="90"/>
      <c r="NM61" s="90"/>
      <c r="NN61" s="90"/>
      <c r="NO61" s="90"/>
      <c r="NP61" s="90"/>
      <c r="NQ61" s="90"/>
      <c r="NR61" s="90"/>
      <c r="NS61" s="90"/>
      <c r="NT61" s="90"/>
      <c r="NU61" s="90"/>
      <c r="NV61" s="90"/>
      <c r="NW61" s="9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89"/>
      <c r="NJ62" s="90"/>
      <c r="NK62" s="90"/>
      <c r="NL62" s="90"/>
      <c r="NM62" s="90"/>
      <c r="NN62" s="90"/>
      <c r="NO62" s="90"/>
      <c r="NP62" s="90"/>
      <c r="NQ62" s="90"/>
      <c r="NR62" s="90"/>
      <c r="NS62" s="90"/>
      <c r="NT62" s="90"/>
      <c r="NU62" s="90"/>
      <c r="NV62" s="90"/>
      <c r="NW62" s="9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6" t="s">
        <v>40</v>
      </c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89"/>
      <c r="NJ63" s="90"/>
      <c r="NK63" s="90"/>
      <c r="NL63" s="90"/>
      <c r="NM63" s="90"/>
      <c r="NN63" s="90"/>
      <c r="NO63" s="90"/>
      <c r="NP63" s="90"/>
      <c r="NQ63" s="90"/>
      <c r="NR63" s="90"/>
      <c r="NS63" s="90"/>
      <c r="NT63" s="90"/>
      <c r="NU63" s="90"/>
      <c r="NV63" s="90"/>
      <c r="NW63" s="9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2"/>
      <c r="NJ64" s="93"/>
      <c r="NK64" s="93"/>
      <c r="NL64" s="93"/>
      <c r="NM64" s="93"/>
      <c r="NN64" s="93"/>
      <c r="NO64" s="93"/>
      <c r="NP64" s="93"/>
      <c r="NQ64" s="93"/>
      <c r="NR64" s="93"/>
      <c r="NS64" s="93"/>
      <c r="NT64" s="93"/>
      <c r="NU64" s="93"/>
      <c r="NV64" s="93"/>
      <c r="NW64" s="9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89" t="s">
        <v>145</v>
      </c>
      <c r="NJ66" s="90"/>
      <c r="NK66" s="90"/>
      <c r="NL66" s="90"/>
      <c r="NM66" s="90"/>
      <c r="NN66" s="90"/>
      <c r="NO66" s="90"/>
      <c r="NP66" s="90"/>
      <c r="NQ66" s="90"/>
      <c r="NR66" s="90"/>
      <c r="NS66" s="90"/>
      <c r="NT66" s="90"/>
      <c r="NU66" s="90"/>
      <c r="NV66" s="90"/>
      <c r="NW66" s="9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5">
        <f>データ!DI6</f>
        <v>454067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89"/>
      <c r="NJ67" s="90"/>
      <c r="NK67" s="90"/>
      <c r="NL67" s="90"/>
      <c r="NM67" s="90"/>
      <c r="NN67" s="90"/>
      <c r="NO67" s="90"/>
      <c r="NP67" s="90"/>
      <c r="NQ67" s="90"/>
      <c r="NR67" s="90"/>
      <c r="NS67" s="90"/>
      <c r="NT67" s="90"/>
      <c r="NU67" s="90"/>
      <c r="NV67" s="90"/>
      <c r="NW67" s="9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89"/>
      <c r="NJ68" s="90"/>
      <c r="NK68" s="90"/>
      <c r="NL68" s="90"/>
      <c r="NM68" s="90"/>
      <c r="NN68" s="90"/>
      <c r="NO68" s="90"/>
      <c r="NP68" s="90"/>
      <c r="NQ68" s="90"/>
      <c r="NR68" s="90"/>
      <c r="NS68" s="90"/>
      <c r="NT68" s="90"/>
      <c r="NU68" s="90"/>
      <c r="NV68" s="90"/>
      <c r="NW68" s="9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89"/>
      <c r="NJ69" s="90"/>
      <c r="NK69" s="90"/>
      <c r="NL69" s="90"/>
      <c r="NM69" s="90"/>
      <c r="NN69" s="90"/>
      <c r="NO69" s="90"/>
      <c r="NP69" s="90"/>
      <c r="NQ69" s="90"/>
      <c r="NR69" s="90"/>
      <c r="NS69" s="90"/>
      <c r="NT69" s="90"/>
      <c r="NU69" s="90"/>
      <c r="NV69" s="90"/>
      <c r="NW69" s="9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89"/>
      <c r="NJ70" s="90"/>
      <c r="NK70" s="90"/>
      <c r="NL70" s="90"/>
      <c r="NM70" s="90"/>
      <c r="NN70" s="90"/>
      <c r="NO70" s="90"/>
      <c r="NP70" s="90"/>
      <c r="NQ70" s="90"/>
      <c r="NR70" s="90"/>
      <c r="NS70" s="90"/>
      <c r="NT70" s="90"/>
      <c r="NU70" s="90"/>
      <c r="NV70" s="90"/>
      <c r="NW70" s="9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89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6" t="s">
        <v>42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89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89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89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89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41640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42005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42370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42736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5">
        <f>データ!DJ6</f>
        <v>10000</v>
      </c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5">
        <f>データ!$B$11</f>
        <v>41275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41640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42005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42370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42736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5">
        <f>データ!$B$11</f>
        <v>41275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41640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42005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42370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42736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4"/>
      <c r="NA76" s="4"/>
      <c r="NB76" s="4"/>
      <c r="NC76" s="4"/>
      <c r="ND76" s="4"/>
      <c r="NE76" s="4"/>
      <c r="NF76" s="34"/>
      <c r="NG76" s="22"/>
      <c r="NH76" s="2"/>
      <c r="NI76" s="89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1"/>
    </row>
    <row r="77" spans="1:387" ht="13.5" customHeight="1" x14ac:dyDescent="0.15">
      <c r="A77" s="2"/>
      <c r="B77" s="21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 t="str">
        <f>データ!CX7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 t="str">
        <f>データ!CY7</f>
        <v xml:space="preserve"> 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 t="str">
        <f>データ!CZ7</f>
        <v xml:space="preserve"> 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>データ!DA7</f>
        <v xml:space="preserve"> 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 t="str">
        <f>データ!DB7</f>
        <v xml:space="preserve"> 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 t="str">
        <f>データ!DK7</f>
        <v xml:space="preserve"> 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 t="str">
        <f>データ!DL7</f>
        <v xml:space="preserve"> 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 t="str">
        <f>データ!DM7</f>
        <v xml:space="preserve"> 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 t="str">
        <f>データ!DN7</f>
        <v xml:space="preserve"> 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 t="str">
        <f>データ!DO7</f>
        <v xml:space="preserve"> 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4"/>
      <c r="NG77" s="22"/>
      <c r="NH77" s="2"/>
      <c r="NI77" s="89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 t="str">
        <f>データ!DC7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 t="str">
        <f>データ!DD7</f>
        <v xml:space="preserve"> 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 t="str">
        <f>データ!DE7</f>
        <v xml:space="preserve"> 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 t="str">
        <f>データ!DF7</f>
        <v xml:space="preserve"> 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 t="str">
        <f>データ!DG7</f>
        <v xml:space="preserve"> 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 t="str">
        <f>データ!DP7</f>
        <v xml:space="preserve"> 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 t="str">
        <f>データ!DQ7</f>
        <v xml:space="preserve"> 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 t="str">
        <f>データ!DR7</f>
        <v xml:space="preserve"> 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 t="str">
        <f>データ!DS7</f>
        <v xml:space="preserve"> 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 t="str">
        <f>データ!DT7</f>
        <v xml:space="preserve"> 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4">
        <f>データ!EA7</f>
        <v>260.89999999999998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141.6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484.4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94.3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39.6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4"/>
      <c r="NG78" s="22"/>
      <c r="NH78" s="2"/>
      <c r="NI78" s="89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89"/>
      <c r="NJ79" s="90"/>
      <c r="NK79" s="90"/>
      <c r="NL79" s="90"/>
      <c r="NM79" s="90"/>
      <c r="NN79" s="90"/>
      <c r="NO79" s="90"/>
      <c r="NP79" s="90"/>
      <c r="NQ79" s="90"/>
      <c r="NR79" s="90"/>
      <c r="NS79" s="90"/>
      <c r="NT79" s="90"/>
      <c r="NU79" s="90"/>
      <c r="NV79" s="90"/>
      <c r="NW79" s="9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4"/>
      <c r="JP80" s="4"/>
      <c r="JQ80" s="4"/>
      <c r="JR80" s="4"/>
      <c r="JS80" s="4"/>
      <c r="JT80" s="4"/>
      <c r="JU80" s="4"/>
      <c r="JV80" s="4"/>
      <c r="JW80" s="4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3"/>
      <c r="ND80" s="23"/>
      <c r="NE80" s="23"/>
      <c r="NF80" s="23"/>
      <c r="NG80" s="22"/>
      <c r="NH80" s="2"/>
      <c r="NI80" s="89"/>
      <c r="NJ80" s="90"/>
      <c r="NK80" s="90"/>
      <c r="NL80" s="90"/>
      <c r="NM80" s="90"/>
      <c r="NN80" s="90"/>
      <c r="NO80" s="90"/>
      <c r="NP80" s="90"/>
      <c r="NQ80" s="90"/>
      <c r="NR80" s="90"/>
      <c r="NS80" s="90"/>
      <c r="NT80" s="90"/>
      <c r="NU80" s="90"/>
      <c r="NV80" s="90"/>
      <c r="NW80" s="9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4"/>
      <c r="JP81" s="4"/>
      <c r="JQ81" s="4"/>
      <c r="JR81" s="4"/>
      <c r="JS81" s="4"/>
      <c r="JT81" s="4"/>
      <c r="JU81" s="4"/>
      <c r="JV81" s="4"/>
      <c r="JW81" s="4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3"/>
      <c r="ND81" s="23"/>
      <c r="NE81" s="23"/>
      <c r="NF81" s="23"/>
      <c r="NG81" s="22"/>
      <c r="NH81" s="2"/>
      <c r="NI81" s="89"/>
      <c r="NJ81" s="90"/>
      <c r="NK81" s="90"/>
      <c r="NL81" s="90"/>
      <c r="NM81" s="90"/>
      <c r="NN81" s="90"/>
      <c r="NO81" s="90"/>
      <c r="NP81" s="90"/>
      <c r="NQ81" s="90"/>
      <c r="NR81" s="90"/>
      <c r="NS81" s="90"/>
      <c r="NT81" s="90"/>
      <c r="NU81" s="90"/>
      <c r="NV81" s="90"/>
      <c r="NW81" s="91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92"/>
      <c r="NJ82" s="93"/>
      <c r="NK82" s="93"/>
      <c r="NL82" s="93"/>
      <c r="NM82" s="93"/>
      <c r="NN82" s="93"/>
      <c r="NO82" s="93"/>
      <c r="NP82" s="93"/>
      <c r="NQ82" s="93"/>
      <c r="NR82" s="93"/>
      <c r="NS82" s="93"/>
      <c r="NT82" s="93"/>
      <c r="NU82" s="93"/>
      <c r="NV82" s="93"/>
      <c r="NW82" s="9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x5dUitB3r91Y23SXor5zk0PQylFsZVg2hzxF2yl/bLOpBGkNoJFrm4ygq6kOnYPd/MPExKkRQPqZJxTLSy8bgA==" saltValue="Ot/ANCgVQBbKHTjCvy7MfQ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43" t="s">
        <v>69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73</v>
      </c>
      <c r="B4" s="48"/>
      <c r="C4" s="48"/>
      <c r="D4" s="48"/>
      <c r="E4" s="48"/>
      <c r="F4" s="48"/>
      <c r="G4" s="4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8" t="s">
        <v>74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6" t="s">
        <v>75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76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8" t="s">
        <v>77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6" t="s">
        <v>78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7" t="s">
        <v>79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80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8" t="s">
        <v>81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1" t="s">
        <v>82</v>
      </c>
      <c r="DJ4" s="141" t="s">
        <v>83</v>
      </c>
      <c r="DK4" s="136" t="s">
        <v>84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85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104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103</v>
      </c>
      <c r="AX5" s="53" t="s">
        <v>104</v>
      </c>
      <c r="AY5" s="53" t="s">
        <v>105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102</v>
      </c>
      <c r="BH5" s="53" t="s">
        <v>103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101</v>
      </c>
      <c r="BR5" s="53" t="s">
        <v>102</v>
      </c>
      <c r="BS5" s="53" t="s">
        <v>103</v>
      </c>
      <c r="BT5" s="53" t="s">
        <v>104</v>
      </c>
      <c r="BU5" s="53" t="s">
        <v>105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103</v>
      </c>
      <c r="CE5" s="53" t="s">
        <v>104</v>
      </c>
      <c r="CF5" s="53" t="s">
        <v>105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102</v>
      </c>
      <c r="CO5" s="53" t="s">
        <v>103</v>
      </c>
      <c r="CP5" s="53" t="s">
        <v>104</v>
      </c>
      <c r="CQ5" s="53" t="s">
        <v>105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102</v>
      </c>
      <c r="CZ5" s="53" t="s">
        <v>103</v>
      </c>
      <c r="DA5" s="53" t="s">
        <v>104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42"/>
      <c r="DJ5" s="142"/>
      <c r="DK5" s="53" t="s">
        <v>101</v>
      </c>
      <c r="DL5" s="53" t="s">
        <v>102</v>
      </c>
      <c r="DM5" s="53" t="s">
        <v>103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101</v>
      </c>
      <c r="DW5" s="53" t="s">
        <v>102</v>
      </c>
      <c r="DX5" s="53" t="s">
        <v>103</v>
      </c>
      <c r="DY5" s="53" t="s">
        <v>104</v>
      </c>
      <c r="DZ5" s="53" t="s">
        <v>105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112</v>
      </c>
      <c r="EH5" s="53" t="s">
        <v>113</v>
      </c>
      <c r="EI5" s="53" t="s">
        <v>114</v>
      </c>
      <c r="EJ5" s="53" t="s">
        <v>115</v>
      </c>
      <c r="EK5" s="53" t="s">
        <v>116</v>
      </c>
      <c r="EL5" s="53" t="s">
        <v>117</v>
      </c>
      <c r="EM5" s="53" t="s">
        <v>118</v>
      </c>
      <c r="EN5" s="53" t="s">
        <v>119</v>
      </c>
      <c r="EO5" s="53" t="s">
        <v>120</v>
      </c>
      <c r="EP5" s="53" t="s">
        <v>121</v>
      </c>
    </row>
    <row r="6" spans="1:146" s="63" customFormat="1" x14ac:dyDescent="0.15">
      <c r="A6" s="39" t="s">
        <v>122</v>
      </c>
      <c r="B6" s="54">
        <f>B8</f>
        <v>2017</v>
      </c>
      <c r="C6" s="54">
        <f t="shared" ref="C6:X6" si="2">C8</f>
        <v>204021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長野県松川町</v>
      </c>
      <c r="I6" s="54" t="str">
        <f t="shared" si="2"/>
        <v>信州まつかわ温泉　清流苑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Ａ２Ｂ２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3495</v>
      </c>
      <c r="R6" s="57">
        <f t="shared" si="2"/>
        <v>126</v>
      </c>
      <c r="S6" s="58">
        <f t="shared" si="2"/>
        <v>20839</v>
      </c>
      <c r="T6" s="59" t="str">
        <f t="shared" si="2"/>
        <v>導入なし</v>
      </c>
      <c r="U6" s="55">
        <f t="shared" si="2"/>
        <v>16</v>
      </c>
      <c r="V6" s="59" t="str">
        <f t="shared" si="2"/>
        <v>有</v>
      </c>
      <c r="W6" s="60">
        <f t="shared" si="2"/>
        <v>90</v>
      </c>
      <c r="X6" s="59" t="str">
        <f t="shared" si="2"/>
        <v>有</v>
      </c>
      <c r="Y6" s="61">
        <f>IF(Y8="-",NA(),Y8)</f>
        <v>101</v>
      </c>
      <c r="Z6" s="61">
        <f t="shared" ref="Z6:AH6" si="3">IF(Z8="-",NA(),Z8)</f>
        <v>100</v>
      </c>
      <c r="AA6" s="61">
        <f t="shared" si="3"/>
        <v>103</v>
      </c>
      <c r="AB6" s="61">
        <f t="shared" si="3"/>
        <v>103</v>
      </c>
      <c r="AC6" s="61">
        <f t="shared" si="3"/>
        <v>103</v>
      </c>
      <c r="AD6" s="61">
        <f t="shared" si="3"/>
        <v>96.6</v>
      </c>
      <c r="AE6" s="61">
        <f t="shared" si="3"/>
        <v>82.6</v>
      </c>
      <c r="AF6" s="61">
        <f t="shared" si="3"/>
        <v>84.4</v>
      </c>
      <c r="AG6" s="61">
        <f t="shared" si="3"/>
        <v>83.9</v>
      </c>
      <c r="AH6" s="61">
        <f t="shared" si="3"/>
        <v>154.5</v>
      </c>
      <c r="AI6" s="61" t="str">
        <f>IF(AI8="-","【-】","【"&amp;SUBSTITUTE(TEXT(AI8,"#,##0.0"),"-","△")&amp;"】")</f>
        <v>【108.5】</v>
      </c>
      <c r="AJ6" s="61">
        <f>IF(AJ8="-",NA(),AJ8)</f>
        <v>0</v>
      </c>
      <c r="AK6" s="61">
        <f t="shared" ref="AK6:AS6" si="4">IF(AK8="-",NA(),AK8)</f>
        <v>0</v>
      </c>
      <c r="AL6" s="61">
        <f t="shared" si="4"/>
        <v>0</v>
      </c>
      <c r="AM6" s="61">
        <f t="shared" si="4"/>
        <v>0</v>
      </c>
      <c r="AN6" s="61">
        <f t="shared" si="4"/>
        <v>0</v>
      </c>
      <c r="AO6" s="61">
        <f t="shared" si="4"/>
        <v>29.8</v>
      </c>
      <c r="AP6" s="61">
        <f t="shared" si="4"/>
        <v>25.3</v>
      </c>
      <c r="AQ6" s="61">
        <f t="shared" si="4"/>
        <v>23</v>
      </c>
      <c r="AR6" s="61">
        <f t="shared" si="4"/>
        <v>21.8</v>
      </c>
      <c r="AS6" s="61">
        <f t="shared" si="4"/>
        <v>15.7</v>
      </c>
      <c r="AT6" s="61" t="str">
        <f>IF(AT8="-","【-】","【"&amp;SUBSTITUTE(TEXT(AT8,"#,##0.0"),"-","△")&amp;"】")</f>
        <v>【25.4】</v>
      </c>
      <c r="AU6" s="56">
        <f>IF(AU8="-",NA(),AU8)</f>
        <v>0</v>
      </c>
      <c r="AV6" s="56">
        <f t="shared" ref="AV6:BD6" si="5">IF(AV8="-",NA(),AV8)</f>
        <v>0</v>
      </c>
      <c r="AW6" s="56">
        <f t="shared" si="5"/>
        <v>0</v>
      </c>
      <c r="AX6" s="56">
        <f t="shared" si="5"/>
        <v>0</v>
      </c>
      <c r="AY6" s="56">
        <f t="shared" si="5"/>
        <v>0</v>
      </c>
      <c r="AZ6" s="56">
        <f t="shared" si="5"/>
        <v>400</v>
      </c>
      <c r="BA6" s="56">
        <f t="shared" si="5"/>
        <v>525</v>
      </c>
      <c r="BB6" s="56">
        <f t="shared" si="5"/>
        <v>503</v>
      </c>
      <c r="BC6" s="56">
        <f t="shared" si="5"/>
        <v>457</v>
      </c>
      <c r="BD6" s="56">
        <f t="shared" si="5"/>
        <v>1153</v>
      </c>
      <c r="BE6" s="56" t="str">
        <f>IF(BE8="-","【-】","【"&amp;SUBSTITUTE(TEXT(BE8,"#,##0"),"-","△")&amp;"】")</f>
        <v>【6,552】</v>
      </c>
      <c r="BF6" s="61">
        <f>IF(BF8="-",NA(),BF8)</f>
        <v>40.6</v>
      </c>
      <c r="BG6" s="61">
        <f t="shared" ref="BG6:BO6" si="6">IF(BG8="-",NA(),BG8)</f>
        <v>37.1</v>
      </c>
      <c r="BH6" s="61">
        <f t="shared" si="6"/>
        <v>39.1</v>
      </c>
      <c r="BI6" s="61">
        <f t="shared" si="6"/>
        <v>40.5</v>
      </c>
      <c r="BJ6" s="61">
        <f t="shared" si="6"/>
        <v>39.4</v>
      </c>
      <c r="BK6" s="61">
        <f t="shared" si="6"/>
        <v>32.200000000000003</v>
      </c>
      <c r="BL6" s="61">
        <f t="shared" si="6"/>
        <v>31.3</v>
      </c>
      <c r="BM6" s="61">
        <f t="shared" si="6"/>
        <v>31.6</v>
      </c>
      <c r="BN6" s="61">
        <f t="shared" si="6"/>
        <v>33.1</v>
      </c>
      <c r="BO6" s="61">
        <f t="shared" si="6"/>
        <v>33.799999999999997</v>
      </c>
      <c r="BP6" s="61" t="str">
        <f>IF(BP8="-","【-】","【"&amp;SUBSTITUTE(TEXT(BP8,"#,##0.0"),"-","△")&amp;"】")</f>
        <v>【22.1】</v>
      </c>
      <c r="BQ6" s="61">
        <f>IF(BQ8="-",NA(),BQ8)</f>
        <v>33</v>
      </c>
      <c r="BR6" s="61">
        <f t="shared" ref="BR6:BZ6" si="7">IF(BR8="-",NA(),BR8)</f>
        <v>35</v>
      </c>
      <c r="BS6" s="61">
        <f t="shared" si="7"/>
        <v>31</v>
      </c>
      <c r="BT6" s="61">
        <f t="shared" si="7"/>
        <v>30</v>
      </c>
      <c r="BU6" s="61">
        <f t="shared" si="7"/>
        <v>31.2</v>
      </c>
      <c r="BV6" s="61">
        <f t="shared" si="7"/>
        <v>27</v>
      </c>
      <c r="BW6" s="61">
        <f t="shared" si="7"/>
        <v>28.8</v>
      </c>
      <c r="BX6" s="61">
        <f t="shared" si="7"/>
        <v>29.3</v>
      </c>
      <c r="BY6" s="61">
        <f t="shared" si="7"/>
        <v>30.2</v>
      </c>
      <c r="BZ6" s="61">
        <f t="shared" si="7"/>
        <v>28</v>
      </c>
      <c r="CA6" s="61" t="str">
        <f>IF(CA8="-","【-】","【"&amp;SUBSTITUTE(TEXT(CA8,"#,##0.0"),"-","△")&amp;"】")</f>
        <v>【37.1】</v>
      </c>
      <c r="CB6" s="61">
        <f>IF(CB8="-",NA(),CB8)</f>
        <v>0.5</v>
      </c>
      <c r="CC6" s="61">
        <f t="shared" ref="CC6:CK6" si="8">IF(CC8="-",NA(),CC8)</f>
        <v>0.4</v>
      </c>
      <c r="CD6" s="61">
        <f t="shared" si="8"/>
        <v>2</v>
      </c>
      <c r="CE6" s="61">
        <f t="shared" si="8"/>
        <v>1.9</v>
      </c>
      <c r="CF6" s="61">
        <f t="shared" si="8"/>
        <v>2.1</v>
      </c>
      <c r="CG6" s="61">
        <f t="shared" si="8"/>
        <v>30</v>
      </c>
      <c r="CH6" s="61">
        <f t="shared" si="8"/>
        <v>18.600000000000001</v>
      </c>
      <c r="CI6" s="61">
        <f t="shared" si="8"/>
        <v>29.3</v>
      </c>
      <c r="CJ6" s="61">
        <f t="shared" si="8"/>
        <v>17.2</v>
      </c>
      <c r="CK6" s="61">
        <f t="shared" si="8"/>
        <v>15.2</v>
      </c>
      <c r="CL6" s="61" t="str">
        <f>IF(CL8="-","【-】","【"&amp;SUBSTITUTE(TEXT(CL8,"#,##0.0"),"-","△")&amp;"】")</f>
        <v>【△21.3】</v>
      </c>
      <c r="CM6" s="56">
        <f>IF(CM8="-",NA(),CM8)</f>
        <v>4423</v>
      </c>
      <c r="CN6" s="56">
        <f t="shared" ref="CN6:CV6" si="9">IF(CN8="-",NA(),CN8)</f>
        <v>1420</v>
      </c>
      <c r="CO6" s="56">
        <f t="shared" si="9"/>
        <v>18452</v>
      </c>
      <c r="CP6" s="56">
        <f t="shared" si="9"/>
        <v>17180</v>
      </c>
      <c r="CQ6" s="56">
        <f t="shared" si="9"/>
        <v>16841</v>
      </c>
      <c r="CR6" s="56">
        <f t="shared" si="9"/>
        <v>6597</v>
      </c>
      <c r="CS6" s="56">
        <f t="shared" si="9"/>
        <v>3486</v>
      </c>
      <c r="CT6" s="56">
        <f t="shared" si="9"/>
        <v>9064</v>
      </c>
      <c r="CU6" s="56">
        <f t="shared" si="9"/>
        <v>2276</v>
      </c>
      <c r="CV6" s="56">
        <f t="shared" si="9"/>
        <v>-8016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123</v>
      </c>
      <c r="DI6" s="57">
        <f t="shared" ref="DI6:DJ6" si="10">DI8</f>
        <v>454067</v>
      </c>
      <c r="DJ6" s="57">
        <f t="shared" si="10"/>
        <v>10000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123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260.89999999999998</v>
      </c>
      <c r="EB6" s="61">
        <f t="shared" si="11"/>
        <v>141.6</v>
      </c>
      <c r="EC6" s="61">
        <f t="shared" si="11"/>
        <v>484.4</v>
      </c>
      <c r="ED6" s="61">
        <f t="shared" si="11"/>
        <v>94.3</v>
      </c>
      <c r="EE6" s="61">
        <f t="shared" si="11"/>
        <v>39.6</v>
      </c>
      <c r="EF6" s="61" t="str">
        <f>IF(EF8="-","【-】","【"&amp;SUBSTITUTE(TEXT(EF8,"#,##0.0"),"-","△")&amp;"】")</f>
        <v>【31.1】</v>
      </c>
      <c r="EG6" s="62">
        <f>IF(EG8="-",NA(),EG8)</f>
        <v>1E-3</v>
      </c>
      <c r="EH6" s="62">
        <f t="shared" ref="EH6:EP6" si="12">IF(EH8="-",NA(),EH8)</f>
        <v>1E-3</v>
      </c>
      <c r="EI6" s="62">
        <f t="shared" si="12"/>
        <v>8.9999999999999998E-4</v>
      </c>
      <c r="EJ6" s="62">
        <f t="shared" si="12"/>
        <v>1E-3</v>
      </c>
      <c r="EK6" s="62">
        <f t="shared" si="12"/>
        <v>1E-3</v>
      </c>
      <c r="EL6" s="62">
        <f t="shared" si="12"/>
        <v>1.4E-3</v>
      </c>
      <c r="EM6" s="62">
        <f t="shared" si="12"/>
        <v>1.6999999999999999E-3</v>
      </c>
      <c r="EN6" s="62">
        <f t="shared" si="12"/>
        <v>4.8999999999999998E-3</v>
      </c>
      <c r="EO6" s="62">
        <f t="shared" si="12"/>
        <v>1.5E-3</v>
      </c>
      <c r="EP6" s="62">
        <f t="shared" si="12"/>
        <v>1.5E-3</v>
      </c>
    </row>
    <row r="7" spans="1:146" s="63" customFormat="1" x14ac:dyDescent="0.15">
      <c r="A7" s="39" t="s">
        <v>124</v>
      </c>
      <c r="B7" s="54">
        <f t="shared" ref="B7:X7" si="13">B8</f>
        <v>2017</v>
      </c>
      <c r="C7" s="54">
        <f t="shared" si="13"/>
        <v>204021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1</v>
      </c>
      <c r="H7" s="54" t="str">
        <f t="shared" si="13"/>
        <v>長野県　松川町</v>
      </c>
      <c r="I7" s="54" t="str">
        <f t="shared" si="13"/>
        <v>信州まつかわ温泉　清流苑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Ａ２Ｂ２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3495</v>
      </c>
      <c r="R7" s="57">
        <f t="shared" si="13"/>
        <v>126</v>
      </c>
      <c r="S7" s="58">
        <f t="shared" si="13"/>
        <v>20839</v>
      </c>
      <c r="T7" s="59" t="str">
        <f t="shared" si="13"/>
        <v>導入なし</v>
      </c>
      <c r="U7" s="55">
        <f t="shared" si="13"/>
        <v>16</v>
      </c>
      <c r="V7" s="59" t="str">
        <f t="shared" si="13"/>
        <v>有</v>
      </c>
      <c r="W7" s="60">
        <f t="shared" si="13"/>
        <v>90</v>
      </c>
      <c r="X7" s="59" t="str">
        <f t="shared" si="13"/>
        <v>有</v>
      </c>
      <c r="Y7" s="61">
        <f>Y8</f>
        <v>101</v>
      </c>
      <c r="Z7" s="61">
        <f t="shared" ref="Z7:AH7" si="14">Z8</f>
        <v>100</v>
      </c>
      <c r="AA7" s="61">
        <f t="shared" si="14"/>
        <v>103</v>
      </c>
      <c r="AB7" s="61">
        <f t="shared" si="14"/>
        <v>103</v>
      </c>
      <c r="AC7" s="61">
        <f t="shared" si="14"/>
        <v>103</v>
      </c>
      <c r="AD7" s="61">
        <f t="shared" si="14"/>
        <v>96.6</v>
      </c>
      <c r="AE7" s="61">
        <f t="shared" si="14"/>
        <v>82.6</v>
      </c>
      <c r="AF7" s="61">
        <f t="shared" si="14"/>
        <v>84.4</v>
      </c>
      <c r="AG7" s="61">
        <f t="shared" si="14"/>
        <v>83.9</v>
      </c>
      <c r="AH7" s="61">
        <f t="shared" si="14"/>
        <v>154.5</v>
      </c>
      <c r="AI7" s="61"/>
      <c r="AJ7" s="61">
        <f>AJ8</f>
        <v>0</v>
      </c>
      <c r="AK7" s="61">
        <f t="shared" ref="AK7:AS7" si="15">AK8</f>
        <v>0</v>
      </c>
      <c r="AL7" s="61">
        <f t="shared" si="15"/>
        <v>0</v>
      </c>
      <c r="AM7" s="61">
        <f t="shared" si="15"/>
        <v>0</v>
      </c>
      <c r="AN7" s="61">
        <f t="shared" si="15"/>
        <v>0</v>
      </c>
      <c r="AO7" s="61">
        <f t="shared" si="15"/>
        <v>29.8</v>
      </c>
      <c r="AP7" s="61">
        <f t="shared" si="15"/>
        <v>25.3</v>
      </c>
      <c r="AQ7" s="61">
        <f t="shared" si="15"/>
        <v>23</v>
      </c>
      <c r="AR7" s="61">
        <f t="shared" si="15"/>
        <v>21.8</v>
      </c>
      <c r="AS7" s="61">
        <f t="shared" si="15"/>
        <v>15.7</v>
      </c>
      <c r="AT7" s="61"/>
      <c r="AU7" s="56">
        <f>AU8</f>
        <v>0</v>
      </c>
      <c r="AV7" s="56">
        <f t="shared" ref="AV7:BD7" si="16">AV8</f>
        <v>0</v>
      </c>
      <c r="AW7" s="56">
        <f t="shared" si="16"/>
        <v>0</v>
      </c>
      <c r="AX7" s="56">
        <f t="shared" si="16"/>
        <v>0</v>
      </c>
      <c r="AY7" s="56">
        <f t="shared" si="16"/>
        <v>0</v>
      </c>
      <c r="AZ7" s="56">
        <f t="shared" si="16"/>
        <v>400</v>
      </c>
      <c r="BA7" s="56">
        <f t="shared" si="16"/>
        <v>525</v>
      </c>
      <c r="BB7" s="56">
        <f t="shared" si="16"/>
        <v>503</v>
      </c>
      <c r="BC7" s="56">
        <f t="shared" si="16"/>
        <v>457</v>
      </c>
      <c r="BD7" s="56">
        <f t="shared" si="16"/>
        <v>1153</v>
      </c>
      <c r="BE7" s="56"/>
      <c r="BF7" s="61">
        <f>BF8</f>
        <v>40.6</v>
      </c>
      <c r="BG7" s="61">
        <f t="shared" ref="BG7:BO7" si="17">BG8</f>
        <v>37.1</v>
      </c>
      <c r="BH7" s="61">
        <f t="shared" si="17"/>
        <v>39.1</v>
      </c>
      <c r="BI7" s="61">
        <f t="shared" si="17"/>
        <v>40.5</v>
      </c>
      <c r="BJ7" s="61">
        <f t="shared" si="17"/>
        <v>39.4</v>
      </c>
      <c r="BK7" s="61">
        <f t="shared" si="17"/>
        <v>32.200000000000003</v>
      </c>
      <c r="BL7" s="61">
        <f t="shared" si="17"/>
        <v>31.3</v>
      </c>
      <c r="BM7" s="61">
        <f t="shared" si="17"/>
        <v>31.6</v>
      </c>
      <c r="BN7" s="61">
        <f t="shared" si="17"/>
        <v>33.1</v>
      </c>
      <c r="BO7" s="61">
        <f t="shared" si="17"/>
        <v>33.799999999999997</v>
      </c>
      <c r="BP7" s="61"/>
      <c r="BQ7" s="61">
        <f>BQ8</f>
        <v>33</v>
      </c>
      <c r="BR7" s="61">
        <f t="shared" ref="BR7:BZ7" si="18">BR8</f>
        <v>35</v>
      </c>
      <c r="BS7" s="61">
        <f t="shared" si="18"/>
        <v>31</v>
      </c>
      <c r="BT7" s="61">
        <f t="shared" si="18"/>
        <v>30</v>
      </c>
      <c r="BU7" s="61">
        <f t="shared" si="18"/>
        <v>31.2</v>
      </c>
      <c r="BV7" s="61">
        <f t="shared" si="18"/>
        <v>27</v>
      </c>
      <c r="BW7" s="61">
        <f t="shared" si="18"/>
        <v>28.8</v>
      </c>
      <c r="BX7" s="61">
        <f t="shared" si="18"/>
        <v>29.3</v>
      </c>
      <c r="BY7" s="61">
        <f t="shared" si="18"/>
        <v>30.2</v>
      </c>
      <c r="BZ7" s="61">
        <f t="shared" si="18"/>
        <v>28</v>
      </c>
      <c r="CA7" s="61"/>
      <c r="CB7" s="61">
        <f>CB8</f>
        <v>0.5</v>
      </c>
      <c r="CC7" s="61">
        <f t="shared" ref="CC7:CK7" si="19">CC8</f>
        <v>0.4</v>
      </c>
      <c r="CD7" s="61">
        <f t="shared" si="19"/>
        <v>2</v>
      </c>
      <c r="CE7" s="61">
        <f t="shared" si="19"/>
        <v>1.9</v>
      </c>
      <c r="CF7" s="61">
        <f t="shared" si="19"/>
        <v>2.1</v>
      </c>
      <c r="CG7" s="61">
        <f t="shared" si="19"/>
        <v>30</v>
      </c>
      <c r="CH7" s="61">
        <f t="shared" si="19"/>
        <v>18.600000000000001</v>
      </c>
      <c r="CI7" s="61">
        <f t="shared" si="19"/>
        <v>29.3</v>
      </c>
      <c r="CJ7" s="61">
        <f t="shared" si="19"/>
        <v>17.2</v>
      </c>
      <c r="CK7" s="61">
        <f t="shared" si="19"/>
        <v>15.2</v>
      </c>
      <c r="CL7" s="61"/>
      <c r="CM7" s="56">
        <f>CM8</f>
        <v>4423</v>
      </c>
      <c r="CN7" s="56">
        <f t="shared" ref="CN7:CV7" si="20">CN8</f>
        <v>1420</v>
      </c>
      <c r="CO7" s="56">
        <f t="shared" si="20"/>
        <v>18452</v>
      </c>
      <c r="CP7" s="56">
        <f t="shared" si="20"/>
        <v>17180</v>
      </c>
      <c r="CQ7" s="56">
        <f t="shared" si="20"/>
        <v>16841</v>
      </c>
      <c r="CR7" s="56">
        <f t="shared" si="20"/>
        <v>6597</v>
      </c>
      <c r="CS7" s="56">
        <f t="shared" si="20"/>
        <v>3486</v>
      </c>
      <c r="CT7" s="56">
        <f t="shared" si="20"/>
        <v>9064</v>
      </c>
      <c r="CU7" s="56">
        <f t="shared" si="20"/>
        <v>2276</v>
      </c>
      <c r="CV7" s="56">
        <f t="shared" si="20"/>
        <v>-8016</v>
      </c>
      <c r="CW7" s="56"/>
      <c r="CX7" s="61" t="s">
        <v>125</v>
      </c>
      <c r="CY7" s="61" t="s">
        <v>125</v>
      </c>
      <c r="CZ7" s="61" t="s">
        <v>125</v>
      </c>
      <c r="DA7" s="61" t="s">
        <v>125</v>
      </c>
      <c r="DB7" s="61" t="s">
        <v>125</v>
      </c>
      <c r="DC7" s="61" t="s">
        <v>125</v>
      </c>
      <c r="DD7" s="61" t="s">
        <v>125</v>
      </c>
      <c r="DE7" s="61" t="s">
        <v>125</v>
      </c>
      <c r="DF7" s="61" t="s">
        <v>125</v>
      </c>
      <c r="DG7" s="61" t="s">
        <v>123</v>
      </c>
      <c r="DH7" s="61"/>
      <c r="DI7" s="57">
        <f>DI8</f>
        <v>454067</v>
      </c>
      <c r="DJ7" s="57">
        <f>DJ8</f>
        <v>10000</v>
      </c>
      <c r="DK7" s="61" t="s">
        <v>125</v>
      </c>
      <c r="DL7" s="61" t="s">
        <v>125</v>
      </c>
      <c r="DM7" s="61" t="s">
        <v>125</v>
      </c>
      <c r="DN7" s="61" t="s">
        <v>125</v>
      </c>
      <c r="DO7" s="61" t="s">
        <v>125</v>
      </c>
      <c r="DP7" s="61" t="s">
        <v>125</v>
      </c>
      <c r="DQ7" s="61" t="s">
        <v>125</v>
      </c>
      <c r="DR7" s="61" t="s">
        <v>125</v>
      </c>
      <c r="DS7" s="61" t="s">
        <v>125</v>
      </c>
      <c r="DT7" s="61" t="s">
        <v>123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260.89999999999998</v>
      </c>
      <c r="EB7" s="61">
        <f t="shared" si="21"/>
        <v>141.6</v>
      </c>
      <c r="EC7" s="61">
        <f t="shared" si="21"/>
        <v>484.4</v>
      </c>
      <c r="ED7" s="61">
        <f t="shared" si="21"/>
        <v>94.3</v>
      </c>
      <c r="EE7" s="61">
        <f t="shared" si="21"/>
        <v>39.6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204021</v>
      </c>
      <c r="D8" s="64">
        <v>47</v>
      </c>
      <c r="E8" s="64">
        <v>11</v>
      </c>
      <c r="F8" s="64">
        <v>1</v>
      </c>
      <c r="G8" s="64">
        <v>1</v>
      </c>
      <c r="H8" s="64" t="s">
        <v>126</v>
      </c>
      <c r="I8" s="64" t="s">
        <v>127</v>
      </c>
      <c r="J8" s="64" t="s">
        <v>128</v>
      </c>
      <c r="K8" s="64" t="s">
        <v>129</v>
      </c>
      <c r="L8" s="64" t="s">
        <v>130</v>
      </c>
      <c r="M8" s="64" t="s">
        <v>131</v>
      </c>
      <c r="N8" s="64" t="s">
        <v>132</v>
      </c>
      <c r="O8" s="65" t="s">
        <v>133</v>
      </c>
      <c r="P8" s="65" t="s">
        <v>133</v>
      </c>
      <c r="Q8" s="66">
        <v>3495</v>
      </c>
      <c r="R8" s="66">
        <v>126</v>
      </c>
      <c r="S8" s="67">
        <v>20839</v>
      </c>
      <c r="T8" s="68" t="s">
        <v>134</v>
      </c>
      <c r="U8" s="65">
        <v>16</v>
      </c>
      <c r="V8" s="68" t="s">
        <v>135</v>
      </c>
      <c r="W8" s="69">
        <v>90</v>
      </c>
      <c r="X8" s="68" t="s">
        <v>135</v>
      </c>
      <c r="Y8" s="70">
        <v>101</v>
      </c>
      <c r="Z8" s="70">
        <v>100</v>
      </c>
      <c r="AA8" s="70">
        <v>103</v>
      </c>
      <c r="AB8" s="70">
        <v>103</v>
      </c>
      <c r="AC8" s="70">
        <v>103</v>
      </c>
      <c r="AD8" s="70">
        <v>96.6</v>
      </c>
      <c r="AE8" s="70">
        <v>82.6</v>
      </c>
      <c r="AF8" s="70">
        <v>84.4</v>
      </c>
      <c r="AG8" s="70">
        <v>83.9</v>
      </c>
      <c r="AH8" s="70">
        <v>154.5</v>
      </c>
      <c r="AI8" s="70">
        <v>108.5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29.8</v>
      </c>
      <c r="AP8" s="70">
        <v>25.3</v>
      </c>
      <c r="AQ8" s="70">
        <v>23</v>
      </c>
      <c r="AR8" s="70">
        <v>21.8</v>
      </c>
      <c r="AS8" s="70">
        <v>15.7</v>
      </c>
      <c r="AT8" s="70">
        <v>25.4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400</v>
      </c>
      <c r="BA8" s="71">
        <v>525</v>
      </c>
      <c r="BB8" s="71">
        <v>503</v>
      </c>
      <c r="BC8" s="71">
        <v>457</v>
      </c>
      <c r="BD8" s="71">
        <v>1153</v>
      </c>
      <c r="BE8" s="71">
        <v>6552</v>
      </c>
      <c r="BF8" s="70">
        <v>40.6</v>
      </c>
      <c r="BG8" s="70">
        <v>37.1</v>
      </c>
      <c r="BH8" s="70">
        <v>39.1</v>
      </c>
      <c r="BI8" s="70">
        <v>40.5</v>
      </c>
      <c r="BJ8" s="70">
        <v>39.4</v>
      </c>
      <c r="BK8" s="70">
        <v>32.200000000000003</v>
      </c>
      <c r="BL8" s="70">
        <v>31.3</v>
      </c>
      <c r="BM8" s="70">
        <v>31.6</v>
      </c>
      <c r="BN8" s="70">
        <v>33.1</v>
      </c>
      <c r="BO8" s="70">
        <v>33.799999999999997</v>
      </c>
      <c r="BP8" s="70">
        <v>22.1</v>
      </c>
      <c r="BQ8" s="70">
        <v>33</v>
      </c>
      <c r="BR8" s="70">
        <v>35</v>
      </c>
      <c r="BS8" s="70">
        <v>31</v>
      </c>
      <c r="BT8" s="70">
        <v>30</v>
      </c>
      <c r="BU8" s="70">
        <v>31.2</v>
      </c>
      <c r="BV8" s="70">
        <v>27</v>
      </c>
      <c r="BW8" s="70">
        <v>28.8</v>
      </c>
      <c r="BX8" s="70">
        <v>29.3</v>
      </c>
      <c r="BY8" s="70">
        <v>30.2</v>
      </c>
      <c r="BZ8" s="70">
        <v>28</v>
      </c>
      <c r="CA8" s="70">
        <v>37.1</v>
      </c>
      <c r="CB8" s="70">
        <v>0.5</v>
      </c>
      <c r="CC8" s="70">
        <v>0.4</v>
      </c>
      <c r="CD8" s="70">
        <v>2</v>
      </c>
      <c r="CE8" s="72">
        <v>1.9</v>
      </c>
      <c r="CF8" s="72">
        <v>2.1</v>
      </c>
      <c r="CG8" s="70">
        <v>30</v>
      </c>
      <c r="CH8" s="70">
        <v>18.600000000000001</v>
      </c>
      <c r="CI8" s="70">
        <v>29.3</v>
      </c>
      <c r="CJ8" s="70">
        <v>17.2</v>
      </c>
      <c r="CK8" s="70">
        <v>15.2</v>
      </c>
      <c r="CL8" s="70">
        <v>-21.3</v>
      </c>
      <c r="CM8" s="71">
        <v>4423</v>
      </c>
      <c r="CN8" s="71">
        <v>1420</v>
      </c>
      <c r="CO8" s="71">
        <v>18452</v>
      </c>
      <c r="CP8" s="71">
        <v>17180</v>
      </c>
      <c r="CQ8" s="71">
        <v>16841</v>
      </c>
      <c r="CR8" s="71">
        <v>6597</v>
      </c>
      <c r="CS8" s="71">
        <v>3486</v>
      </c>
      <c r="CT8" s="71">
        <v>9064</v>
      </c>
      <c r="CU8" s="71">
        <v>2276</v>
      </c>
      <c r="CV8" s="71">
        <v>-8016</v>
      </c>
      <c r="CW8" s="71">
        <v>-10266</v>
      </c>
      <c r="CX8" s="70" t="s">
        <v>136</v>
      </c>
      <c r="CY8" s="70" t="s">
        <v>136</v>
      </c>
      <c r="CZ8" s="70" t="s">
        <v>136</v>
      </c>
      <c r="DA8" s="70" t="s">
        <v>136</v>
      </c>
      <c r="DB8" s="70" t="s">
        <v>136</v>
      </c>
      <c r="DC8" s="70" t="s">
        <v>136</v>
      </c>
      <c r="DD8" s="70" t="s">
        <v>136</v>
      </c>
      <c r="DE8" s="70" t="s">
        <v>136</v>
      </c>
      <c r="DF8" s="70" t="s">
        <v>136</v>
      </c>
      <c r="DG8" s="70" t="s">
        <v>136</v>
      </c>
      <c r="DH8" s="70" t="s">
        <v>136</v>
      </c>
      <c r="DI8" s="66">
        <v>454067</v>
      </c>
      <c r="DJ8" s="66">
        <v>10000</v>
      </c>
      <c r="DK8" s="70" t="s">
        <v>136</v>
      </c>
      <c r="DL8" s="70" t="s">
        <v>136</v>
      </c>
      <c r="DM8" s="70" t="s">
        <v>136</v>
      </c>
      <c r="DN8" s="70" t="s">
        <v>136</v>
      </c>
      <c r="DO8" s="70" t="s">
        <v>136</v>
      </c>
      <c r="DP8" s="70" t="s">
        <v>136</v>
      </c>
      <c r="DQ8" s="70" t="s">
        <v>136</v>
      </c>
      <c r="DR8" s="70" t="s">
        <v>136</v>
      </c>
      <c r="DS8" s="70" t="s">
        <v>136</v>
      </c>
      <c r="DT8" s="70" t="s">
        <v>136</v>
      </c>
      <c r="DU8" s="70" t="s">
        <v>136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260.89999999999998</v>
      </c>
      <c r="EB8" s="70">
        <v>141.6</v>
      </c>
      <c r="EC8" s="70">
        <v>484.4</v>
      </c>
      <c r="ED8" s="70">
        <v>94.3</v>
      </c>
      <c r="EE8" s="70">
        <v>39.6</v>
      </c>
      <c r="EF8" s="70">
        <v>31.1</v>
      </c>
      <c r="EG8" s="73">
        <v>1E-3</v>
      </c>
      <c r="EH8" s="74">
        <v>1E-3</v>
      </c>
      <c r="EI8" s="74">
        <v>8.9999999999999998E-4</v>
      </c>
      <c r="EJ8" s="74">
        <v>1E-3</v>
      </c>
      <c r="EK8" s="74">
        <v>1E-3</v>
      </c>
      <c r="EL8" s="74">
        <v>1.4E-3</v>
      </c>
      <c r="EM8" s="74">
        <v>1.6999999999999999E-3</v>
      </c>
      <c r="EN8" s="74">
        <v>4.8999999999999998E-3</v>
      </c>
      <c r="EO8" s="74">
        <v>1.5E-3</v>
      </c>
      <c r="EP8" s="74">
        <v>1.5E-3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137</v>
      </c>
      <c r="C10" s="79" t="s">
        <v>138</v>
      </c>
      <c r="D10" s="79" t="s">
        <v>139</v>
      </c>
      <c r="E10" s="79" t="s">
        <v>140</v>
      </c>
      <c r="F10" s="79" t="s">
        <v>141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cp:lastPrinted>2019-02-20T13:25:08Z</cp:lastPrinted>
  <dcterms:created xsi:type="dcterms:W3CDTF">2018-12-07T10:25:54Z</dcterms:created>
  <dcterms:modified xsi:type="dcterms:W3CDTF">2019-02-20T13:25:17Z</dcterms:modified>
</cp:coreProperties>
</file>