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<sst xmlns="http://schemas.openxmlformats.org/spreadsheetml/2006/main" count="232" uniqueCount="119">
  <si>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</si>
  <si>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</si>
  <si>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</si>
  <si>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</si>
  <si>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</si>
  <si>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</si>
  <si>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</si>
  <si>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</si>
  <si>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</si>
  <si>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</si>
  <si>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</si>
  <si>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</si>
  <si>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</si>
  <si>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</si>
  <si>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</si>
  <si>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</si>
  <si>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</si>
  <si>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</si>
  <si>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</si>
  <si>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</si>
  <si>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</si>
  <si>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</si>
  <si>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</si>
  <si>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</si>
  <si>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</si>
  <si>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</si>
  <si>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</si>
  <si>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</si>
  <si>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</si>
  <si>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</si>
  <si>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</si>
  <si>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</si>
  <si>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</si>
  <si>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</si>
  <si>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</si>
  <si>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</si>
  <si>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</si>
  <si>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</si>
  <si>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</si>
  <si>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</si>
  <si>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</si>
  <si>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</si>
  <si>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</si>
  <si>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</si>
  <si>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</si>
  <si>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</si>
  <si>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</si>
  <si>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</si>
  <si>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</si>
  <si>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</si>
  <si>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</si>
  <si>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</si>
  <si>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</si>
  <si>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</si>
  <si>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</si>
  <si>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</si>
  <si>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</si>
  <si>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</si>
  <si>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</si>
  <si>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</si>
  <si>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</si>
  <si>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</si>
  <si>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</si>
  <si>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</si>
  <si>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</si>
  <si>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</si>
  <si>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</si>
  <si>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</si>
  <si>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</si>
  <si>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</si>
  <si>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</si>
  <si>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</si>
  <si>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</si>
  <si>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</si>
  <si>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</si>
  <si>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</si>
  <si>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</si>
  <si>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</si>
  <si>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</si>
  <si>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</si>
  <si>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</si>
  <si>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</si>
  <si>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</si>
  <si>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</si>
  <si>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</si>
  <si>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</si>
  <si>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</si>
  <si>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</si>
  <si>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</si>
  <si>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</si>
  <si>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</si>
  <si>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</si>
  <si>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</si>
  <si>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</si>
  <si>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</si>
  <si>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</si>
  <si>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</si>
  <si>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</si>
  <si>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</si>
  <si>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</si>
  <si>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</si>
  <si>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</si>
  <si>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</si>
  <si>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</si>
  <si>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中川村</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</si>
  <si>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</si>
  <si>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</si>
  <si>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</si>
  <si>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</si>
  <si>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</si>
  <si>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</si>
  <si>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</si>
  <si>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</si>
  <si>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</si>
  <si>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</si>
  <si>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</si>
  <si>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①有形固定資産減価償却率」「②管路経年化率」からは、施設の老朽化について、類似団体よりは進んでいないように見える。ただし、施設を一斉に整備したため、今後一斉に全施設が、耐用年数を超え、指数は悪化することが明らかである。平成28年度から４年間で基幹管路の老朽管更新事業を実施したので、「③管路更新率」は類似団体平均より高いが全国平均より低い。以降も小規模でも計画的に管路の更新を行ない、更新投資の平準化をより図る必要がある。</t>
    <rPh sb="2" eb="4">
      <t>ユウケイ</t>
    </rPh>
    <rPh sb="4" eb="6">
      <t>コテイ</t>
    </rPh>
    <rPh sb="6" eb="8">
      <t>シサン</t>
    </rPh>
    <rPh sb="8" eb="10">
      <t>ゲンカ</t>
    </rPh>
    <rPh sb="10" eb="12">
      <t>ショウキャク</t>
    </rPh>
    <rPh sb="12" eb="13">
      <t>リツ</t>
    </rPh>
    <rPh sb="16" eb="18">
      <t>カンロ</t>
    </rPh>
    <rPh sb="18" eb="21">
      <t>ケイネンカ</t>
    </rPh>
    <rPh sb="21" eb="22">
      <t>リツ</t>
    </rPh>
    <rPh sb="54" eb="55">
      <t>ミ</t>
    </rPh>
    <rPh sb="62" eb="64">
      <t>シセツ</t>
    </rPh>
    <rPh sb="65" eb="67">
      <t>イッセイ</t>
    </rPh>
    <rPh sb="68" eb="70">
      <t>セイビ</t>
    </rPh>
    <rPh sb="77" eb="79">
      <t>イッセイ</t>
    </rPh>
    <rPh sb="80" eb="81">
      <t>スベ</t>
    </rPh>
    <rPh sb="81" eb="83">
      <t>シセツ</t>
    </rPh>
    <rPh sb="93" eb="95">
      <t>シスウ</t>
    </rPh>
    <rPh sb="96" eb="98">
      <t>アッカ</t>
    </rPh>
    <rPh sb="103" eb="104">
      <t>アキ</t>
    </rPh>
    <rPh sb="151" eb="153">
      <t>ルイジ</t>
    </rPh>
    <rPh sb="153" eb="155">
      <t>ダンタイ</t>
    </rPh>
    <rPh sb="155" eb="157">
      <t>ヘイキン</t>
    </rPh>
    <rPh sb="159" eb="160">
      <t>タカ</t>
    </rPh>
    <rPh sb="162" eb="164">
      <t>ゼンコク</t>
    </rPh>
    <rPh sb="164" eb="166">
      <t>ヘイキン</t>
    </rPh>
    <rPh sb="168" eb="169">
      <t>ヒク</t>
    </rPh>
    <phoneticPr fontId="7"/>
  </si>
  <si>
    <t>昨年同様概ね現状維持での健全経営を続けていく。しかし今後人口減少による経常収益の減少、施設の設備の更新等による経常費用の増加により経常支出比率や料金回収率の減少がさらに増加することが考えられる。また「中川村水道ビジョン」に沿って、経営の健全化、水源の確保等計画的な対策を実施する必要がある。</t>
    <rPh sb="0" eb="2">
      <t>サクネン</t>
    </rPh>
    <rPh sb="2" eb="4">
      <t>ドウヨウ</t>
    </rPh>
    <rPh sb="4" eb="5">
      <t>オオム</t>
    </rPh>
    <rPh sb="6" eb="8">
      <t>ゲンジョウ</t>
    </rPh>
    <rPh sb="8" eb="10">
      <t>イジ</t>
    </rPh>
    <rPh sb="12" eb="14">
      <t>ケンゼン</t>
    </rPh>
    <rPh sb="14" eb="16">
      <t>ケイエイ</t>
    </rPh>
    <rPh sb="17" eb="18">
      <t>ツヅ</t>
    </rPh>
    <rPh sb="26" eb="28">
      <t>コンゴ</t>
    </rPh>
    <rPh sb="28" eb="30">
      <t>ジンコウ</t>
    </rPh>
    <rPh sb="30" eb="32">
      <t>ゲンショウ</t>
    </rPh>
    <rPh sb="35" eb="37">
      <t>ケイジョウ</t>
    </rPh>
    <rPh sb="37" eb="39">
      <t>シュウエキ</t>
    </rPh>
    <rPh sb="40" eb="42">
      <t>ゲンショウ</t>
    </rPh>
    <rPh sb="43" eb="45">
      <t>シセツ</t>
    </rPh>
    <rPh sb="46" eb="48">
      <t>セツビ</t>
    </rPh>
    <rPh sb="49" eb="51">
      <t>コウシン</t>
    </rPh>
    <rPh sb="51" eb="52">
      <t>トウ</t>
    </rPh>
    <rPh sb="55" eb="57">
      <t>ケイジョウ</t>
    </rPh>
    <rPh sb="57" eb="59">
      <t>ヒヨウ</t>
    </rPh>
    <rPh sb="60" eb="62">
      <t>ゾウカ</t>
    </rPh>
    <rPh sb="65" eb="67">
      <t>ケイジョウ</t>
    </rPh>
    <rPh sb="67" eb="69">
      <t>シシュツ</t>
    </rPh>
    <rPh sb="69" eb="71">
      <t>ヒリツ</t>
    </rPh>
    <rPh sb="72" eb="74">
      <t>リョウキン</t>
    </rPh>
    <rPh sb="74" eb="76">
      <t>カイシュウ</t>
    </rPh>
    <rPh sb="76" eb="77">
      <t>リツ</t>
    </rPh>
    <rPh sb="78" eb="80">
      <t>ゲンショウ</t>
    </rPh>
    <rPh sb="84" eb="86">
      <t>ゾウカ</t>
    </rPh>
    <rPh sb="91" eb="92">
      <t>カンガ</t>
    </rPh>
    <rPh sb="100" eb="103">
      <t>ナカガワムラ</t>
    </rPh>
    <rPh sb="103" eb="105">
      <t>スイドウ</t>
    </rPh>
    <rPh sb="111" eb="112">
      <t>ソ</t>
    </rPh>
    <rPh sb="115" eb="117">
      <t>ケイエイ</t>
    </rPh>
    <rPh sb="118" eb="121">
      <t>ケンゼンカ</t>
    </rPh>
    <rPh sb="122" eb="124">
      <t>スイゲン</t>
    </rPh>
    <rPh sb="123" eb="124">
      <t>カッスイ</t>
    </rPh>
    <rPh sb="125" eb="127">
      <t>カクホ</t>
    </rPh>
    <rPh sb="127" eb="128">
      <t>トウ</t>
    </rPh>
    <rPh sb="128" eb="130">
      <t>ケイカク</t>
    </rPh>
    <rPh sb="130" eb="131">
      <t>テキ</t>
    </rPh>
    <rPh sb="139" eb="141">
      <t>ヒツヨウ</t>
    </rPh>
    <phoneticPr fontId="7"/>
  </si>
  <si>
    <t>「①経常収支比率」では複数年通して黒字となっているが、人事異動による給料や手当の増加又給排水管の修繕費の増加などで経常費用の増加により今年は昨年より減少した。「②累積欠損金比率」では欠損金を生じておらず、「③流動比率」は未払金が今年より昨年が多くあり、結果流動比率の増加となった。「④企業債残高対給水収益比率」は他団体と比較し、良好となっている。「⑤料金回収率」は給水原価の増により回収率が減少した。「⑥給水原価」は経営費用が昨年より増えたため増加した。「⑦施設利用率」他団体より良好であり、現時点では健全性は保たれている。「⑧有収率」は漏水が多く、調査修繕を行い昨年よりは若干改善されたが類似団体平均よりまだ低く状態である。</t>
    <rPh sb="2" eb="4">
      <t>ケイジョウ</t>
    </rPh>
    <rPh sb="4" eb="6">
      <t>シュウシ</t>
    </rPh>
    <rPh sb="6" eb="8">
      <t>ヒリツ</t>
    </rPh>
    <rPh sb="11" eb="13">
      <t>フクスウ</t>
    </rPh>
    <rPh sb="13" eb="14">
      <t>ネン</t>
    </rPh>
    <rPh sb="14" eb="15">
      <t>トオ</t>
    </rPh>
    <rPh sb="17" eb="19">
      <t>クロジ</t>
    </rPh>
    <rPh sb="27" eb="29">
      <t>ジンジ</t>
    </rPh>
    <rPh sb="29" eb="31">
      <t>イドウ</t>
    </rPh>
    <rPh sb="34" eb="36">
      <t>キュウリョウ</t>
    </rPh>
    <rPh sb="37" eb="39">
      <t>テアテ</t>
    </rPh>
    <rPh sb="40" eb="42">
      <t>ゾウカ</t>
    </rPh>
    <rPh sb="42" eb="43">
      <t>マタ</t>
    </rPh>
    <rPh sb="43" eb="44">
      <t>キュウ</t>
    </rPh>
    <rPh sb="44" eb="46">
      <t>ハイスイ</t>
    </rPh>
    <rPh sb="46" eb="47">
      <t>カン</t>
    </rPh>
    <rPh sb="48" eb="50">
      <t>シュウゼン</t>
    </rPh>
    <rPh sb="50" eb="51">
      <t>ヒ</t>
    </rPh>
    <rPh sb="52" eb="54">
      <t>ゾウカ</t>
    </rPh>
    <rPh sb="57" eb="59">
      <t>ケイジョウ</t>
    </rPh>
    <rPh sb="59" eb="61">
      <t>ヒヨウ</t>
    </rPh>
    <rPh sb="62" eb="64">
      <t>ゾウカ</t>
    </rPh>
    <rPh sb="67" eb="69">
      <t>コトシ</t>
    </rPh>
    <rPh sb="70" eb="72">
      <t>サクネン</t>
    </rPh>
    <rPh sb="74" eb="76">
      <t>ゲンショウ</t>
    </rPh>
    <rPh sb="81" eb="83">
      <t>ルイセキ</t>
    </rPh>
    <rPh sb="83" eb="85">
      <t>ケッソン</t>
    </rPh>
    <rPh sb="85" eb="86">
      <t>キン</t>
    </rPh>
    <rPh sb="86" eb="88">
      <t>ヒリツ</t>
    </rPh>
    <rPh sb="91" eb="94">
      <t>ケッソンキン</t>
    </rPh>
    <rPh sb="95" eb="96">
      <t>ショウ</t>
    </rPh>
    <rPh sb="104" eb="106">
      <t>リュウドウ</t>
    </rPh>
    <rPh sb="106" eb="108">
      <t>ヒリツ</t>
    </rPh>
    <rPh sb="110" eb="112">
      <t>ミバラ</t>
    </rPh>
    <rPh sb="112" eb="113">
      <t>キン</t>
    </rPh>
    <rPh sb="114" eb="116">
      <t>コトシ</t>
    </rPh>
    <rPh sb="118" eb="120">
      <t>サクネン</t>
    </rPh>
    <rPh sb="121" eb="122">
      <t>オオ</t>
    </rPh>
    <rPh sb="126" eb="128">
      <t>ケッカ</t>
    </rPh>
    <rPh sb="128" eb="130">
      <t>リュウドウ</t>
    </rPh>
    <rPh sb="130" eb="132">
      <t>ヒリツ</t>
    </rPh>
    <rPh sb="133" eb="135">
      <t>ゾウカ</t>
    </rPh>
    <rPh sb="142" eb="144">
      <t>キギョウ</t>
    </rPh>
    <rPh sb="144" eb="145">
      <t>サイ</t>
    </rPh>
    <rPh sb="145" eb="147">
      <t>ザンダカ</t>
    </rPh>
    <rPh sb="147" eb="148">
      <t>タイ</t>
    </rPh>
    <rPh sb="148" eb="150">
      <t>キュウスイ</t>
    </rPh>
    <rPh sb="150" eb="152">
      <t>シュウエキ</t>
    </rPh>
    <rPh sb="152" eb="154">
      <t>ヒリツ</t>
    </rPh>
    <rPh sb="156" eb="157">
      <t>タ</t>
    </rPh>
    <rPh sb="157" eb="159">
      <t>ダンタイ</t>
    </rPh>
    <rPh sb="160" eb="162">
      <t>ヒカク</t>
    </rPh>
    <rPh sb="164" eb="166">
      <t>リョウコウ</t>
    </rPh>
    <rPh sb="182" eb="184">
      <t>キュウスイ</t>
    </rPh>
    <rPh sb="184" eb="186">
      <t>ゲンカ</t>
    </rPh>
    <rPh sb="187" eb="188">
      <t>ゾウ</t>
    </rPh>
    <rPh sb="191" eb="193">
      <t>カイシュウ</t>
    </rPh>
    <rPh sb="193" eb="194">
      <t>リツ</t>
    </rPh>
    <rPh sb="195" eb="197">
      <t>ゲンショウ</t>
    </rPh>
    <rPh sb="202" eb="204">
      <t>キュウスイ</t>
    </rPh>
    <rPh sb="204" eb="206">
      <t>ゲンカ</t>
    </rPh>
    <rPh sb="208" eb="210">
      <t>ケイエイ</t>
    </rPh>
    <rPh sb="210" eb="212">
      <t>ヒヨウ</t>
    </rPh>
    <rPh sb="213" eb="215">
      <t>サクネン</t>
    </rPh>
    <rPh sb="217" eb="218">
      <t>ゾウ</t>
    </rPh>
    <rPh sb="222" eb="224">
      <t>ゾウカ</t>
    </rPh>
    <rPh sb="229" eb="231">
      <t>シセツ</t>
    </rPh>
    <rPh sb="231" eb="234">
      <t>リヨウリツ</t>
    </rPh>
    <rPh sb="235" eb="236">
      <t>タ</t>
    </rPh>
    <rPh sb="236" eb="238">
      <t>ダンタイ</t>
    </rPh>
    <rPh sb="240" eb="242">
      <t>リョウコウ</t>
    </rPh>
    <rPh sb="246" eb="249">
      <t>ゲンジテン</t>
    </rPh>
    <rPh sb="264" eb="266">
      <t>ユウシュウ</t>
    </rPh>
    <rPh sb="266" eb="267">
      <t>リツ</t>
    </rPh>
    <rPh sb="269" eb="271">
      <t>ロウスイ</t>
    </rPh>
    <rPh sb="272" eb="273">
      <t>オオ</t>
    </rPh>
    <rPh sb="275" eb="277">
      <t>チョウサ</t>
    </rPh>
    <rPh sb="277" eb="279">
      <t>シュウゼン</t>
    </rPh>
    <rPh sb="280" eb="281">
      <t>オコナ</t>
    </rPh>
    <rPh sb="282" eb="284">
      <t>サクネン</t>
    </rPh>
    <rPh sb="287" eb="289">
      <t>ジャッカン</t>
    </rPh>
    <rPh sb="289" eb="291">
      <t>カイゼン</t>
    </rPh>
    <rPh sb="295" eb="297">
      <t>ルイジ</t>
    </rPh>
    <rPh sb="297" eb="299">
      <t>ダンタイ</t>
    </rPh>
    <rPh sb="299" eb="301">
      <t>ヘイキン</t>
    </rPh>
    <rPh sb="305" eb="306">
      <t>ヒク</t>
    </rPh>
    <rPh sb="307" eb="309">
      <t>ジョウタイ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</si>
</sst>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1.72</c:v>
                </c:pt>
                <c:pt idx="1">
                  <c:v>0.45</c:v>
                </c:pt>
                <c:pt idx="2">
                  <c:v>7.0000000000000007E-2</c:v>
                </c:pt>
                <c:pt idx="3">
                  <c:v>0.46</c:v>
                </c:pt>
                <c:pt idx="4">
                  <c:v>0.64</c:v>
                </c:pt>
              </c:numCache>
            </c:numRef>
          </c:val>
          <c:extLst xmlns:c16r2="http://schemas.microsoft.com/office/drawing/2015/06/chart">
            <c:ext xmlns:c16="http://schemas.microsoft.com/office/drawing/2014/chart" uri="{C3380CC4-5D6E-409C-BE32-E72D297353CC}">
              <c16:uniqueId val="{00000000-1145-4C43-BA90-47556D7605C3}"/>
            </c:ext>
          </c:extLst>
        </c:ser>
        <c:dLbls>
          <c:showLegendKey val="0"/>
          <c:showVal val="0"/>
          <c:showCatName val="0"/>
          <c:showSerName val="0"/>
          <c:showPercent val="0"/>
          <c:showBubbleSize val="0"/>
        </c:dLbls>
        <c:gapWidth val="150"/>
        <c:axId val="88081920"/>
        <c:axId val="880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1145-4C43-BA90-47556D7605C3}"/>
            </c:ext>
          </c:extLst>
        </c:ser>
        <c:dLbls>
          <c:showLegendKey val="0"/>
          <c:showVal val="0"/>
          <c:showCatName val="0"/>
          <c:showSerName val="0"/>
          <c:showPercent val="0"/>
          <c:showBubbleSize val="0"/>
        </c:dLbls>
        <c:marker val="1"/>
        <c:smooth val="0"/>
        <c:axId val="88081920"/>
        <c:axId val="88085632"/>
      </c:lineChart>
      <c:dateAx>
        <c:axId val="88081920"/>
        <c:scaling>
          <c:orientation val="minMax"/>
        </c:scaling>
        <c:delete val="1"/>
        <c:axPos val="b"/>
        <c:numFmt formatCode="ge" sourceLinked="1"/>
        <c:majorTickMark val="none"/>
        <c:minorTickMark val="none"/>
        <c:tickLblPos val="none"/>
        <c:crossAx val="88085632"/>
        <c:crosses val="autoZero"/>
        <c:auto val="1"/>
        <c:lblOffset val="100"/>
        <c:baseTimeUnit val="years"/>
      </c:dateAx>
      <c:valAx>
        <c:axId val="880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68.989999999999995</c:v>
                </c:pt>
                <c:pt idx="1">
                  <c:v>70.06</c:v>
                </c:pt>
                <c:pt idx="2">
                  <c:v>70.92</c:v>
                </c:pt>
                <c:pt idx="3">
                  <c:v>68.47</c:v>
                </c:pt>
                <c:pt idx="4">
                  <c:v>69.989999999999995</c:v>
                </c:pt>
              </c:numCache>
            </c:numRef>
          </c:val>
          <c:extLst xmlns:c16r2="http://schemas.microsoft.com/office/drawing/2015/06/chart">
            <c:ext xmlns:c16="http://schemas.microsoft.com/office/drawing/2014/chart" uri="{C3380CC4-5D6E-409C-BE32-E72D297353CC}">
              <c16:uniqueId val="{00000000-5E90-4257-8707-A6F450482762}"/>
            </c:ext>
          </c:extLst>
        </c:ser>
        <c:dLbls>
          <c:showLegendKey val="0"/>
          <c:showVal val="0"/>
          <c:showCatName val="0"/>
          <c:showSerName val="0"/>
          <c:showPercent val="0"/>
          <c:showBubbleSize val="0"/>
        </c:dLbls>
        <c:gapWidth val="150"/>
        <c:axId val="91072384"/>
        <c:axId val="910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5E90-4257-8707-A6F450482762}"/>
            </c:ext>
          </c:extLst>
        </c:ser>
        <c:dLbls>
          <c:showLegendKey val="0"/>
          <c:showVal val="0"/>
          <c:showCatName val="0"/>
          <c:showSerName val="0"/>
          <c:showPercent val="0"/>
          <c:showBubbleSize val="0"/>
        </c:dLbls>
        <c:marker val="1"/>
        <c:smooth val="0"/>
        <c:axId val="91072384"/>
        <c:axId val="91078656"/>
      </c:lineChart>
      <c:dateAx>
        <c:axId val="91072384"/>
        <c:scaling>
          <c:orientation val="minMax"/>
        </c:scaling>
        <c:delete val="1"/>
        <c:axPos val="b"/>
        <c:numFmt formatCode="ge" sourceLinked="1"/>
        <c:majorTickMark val="none"/>
        <c:minorTickMark val="none"/>
        <c:tickLblPos val="none"/>
        <c:crossAx val="91078656"/>
        <c:crosses val="autoZero"/>
        <c:auto val="1"/>
        <c:lblOffset val="100"/>
        <c:baseTimeUnit val="years"/>
      </c:dateAx>
      <c:valAx>
        <c:axId val="910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75.22</c:v>
                </c:pt>
                <c:pt idx="1">
                  <c:v>72.73</c:v>
                </c:pt>
                <c:pt idx="2">
                  <c:v>70.64</c:v>
                </c:pt>
                <c:pt idx="3">
                  <c:v>73.36</c:v>
                </c:pt>
                <c:pt idx="4">
                  <c:v>73.47</c:v>
                </c:pt>
              </c:numCache>
            </c:numRef>
          </c:val>
          <c:extLst xmlns:c16r2="http://schemas.microsoft.com/office/drawing/2015/06/chart">
            <c:ext xmlns:c16="http://schemas.microsoft.com/office/drawing/2014/chart" uri="{C3380CC4-5D6E-409C-BE32-E72D297353CC}">
              <c16:uniqueId val="{00000000-77F2-436F-A26B-CFA962593711}"/>
            </c:ext>
          </c:extLst>
        </c:ser>
        <c:dLbls>
          <c:showLegendKey val="0"/>
          <c:showVal val="0"/>
          <c:showCatName val="0"/>
          <c:showSerName val="0"/>
          <c:showPercent val="0"/>
          <c:showBubbleSize val="0"/>
        </c:dLbls>
        <c:gapWidth val="150"/>
        <c:axId val="91191552"/>
        <c:axId val="912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77F2-436F-A26B-CFA962593711}"/>
            </c:ext>
          </c:extLst>
        </c:ser>
        <c:dLbls>
          <c:showLegendKey val="0"/>
          <c:showVal val="0"/>
          <c:showCatName val="0"/>
          <c:showSerName val="0"/>
          <c:showPercent val="0"/>
          <c:showBubbleSize val="0"/>
        </c:dLbls>
        <c:marker val="1"/>
        <c:smooth val="0"/>
        <c:axId val="91191552"/>
        <c:axId val="91201920"/>
      </c:lineChart>
      <c:dateAx>
        <c:axId val="91191552"/>
        <c:scaling>
          <c:orientation val="minMax"/>
        </c:scaling>
        <c:delete val="1"/>
        <c:axPos val="b"/>
        <c:numFmt formatCode="ge" sourceLinked="1"/>
        <c:majorTickMark val="none"/>
        <c:minorTickMark val="none"/>
        <c:tickLblPos val="none"/>
        <c:crossAx val="91201920"/>
        <c:crosses val="autoZero"/>
        <c:auto val="1"/>
        <c:lblOffset val="100"/>
        <c:baseTimeUnit val="years"/>
      </c:dateAx>
      <c:valAx>
        <c:axId val="912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104.94</c:v>
                </c:pt>
                <c:pt idx="1">
                  <c:v>132.87</c:v>
                </c:pt>
                <c:pt idx="2">
                  <c:v>126.22</c:v>
                </c:pt>
                <c:pt idx="3">
                  <c:v>131.15</c:v>
                </c:pt>
                <c:pt idx="4">
                  <c:v>115.33</c:v>
                </c:pt>
              </c:numCache>
            </c:numRef>
          </c:val>
          <c:extLst xmlns:c16r2="http://schemas.microsoft.com/office/drawing/2015/06/chart">
            <c:ext xmlns:c16="http://schemas.microsoft.com/office/drawing/2014/chart" uri="{C3380CC4-5D6E-409C-BE32-E72D297353CC}">
              <c16:uniqueId val="{00000000-4E0E-4F2E-AA37-E843853A1EC7}"/>
            </c:ext>
          </c:extLst>
        </c:ser>
        <c:dLbls>
          <c:showLegendKey val="0"/>
          <c:showVal val="0"/>
          <c:showCatName val="0"/>
          <c:showSerName val="0"/>
          <c:showPercent val="0"/>
          <c:showBubbleSize val="0"/>
        </c:dLbls>
        <c:gapWidth val="150"/>
        <c:axId val="88124800"/>
        <c:axId val="881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4E0E-4F2E-AA37-E843853A1EC7}"/>
            </c:ext>
          </c:extLst>
        </c:ser>
        <c:dLbls>
          <c:showLegendKey val="0"/>
          <c:showVal val="0"/>
          <c:showCatName val="0"/>
          <c:showSerName val="0"/>
          <c:showPercent val="0"/>
          <c:showBubbleSize val="0"/>
        </c:dLbls>
        <c:marker val="1"/>
        <c:smooth val="0"/>
        <c:axId val="88124800"/>
        <c:axId val="88126976"/>
      </c:lineChart>
      <c:dateAx>
        <c:axId val="88124800"/>
        <c:scaling>
          <c:orientation val="minMax"/>
        </c:scaling>
        <c:delete val="1"/>
        <c:axPos val="b"/>
        <c:numFmt formatCode="ge" sourceLinked="1"/>
        <c:majorTickMark val="none"/>
        <c:minorTickMark val="none"/>
        <c:tickLblPos val="none"/>
        <c:crossAx val="88126976"/>
        <c:crosses val="autoZero"/>
        <c:auto val="1"/>
        <c:lblOffset val="100"/>
        <c:baseTimeUnit val="years"/>
      </c:dateAx>
      <c:valAx>
        <c:axId val="8812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1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28.52</c:v>
                </c:pt>
                <c:pt idx="1">
                  <c:v>36.89</c:v>
                </c:pt>
                <c:pt idx="2">
                  <c:v>39.08</c:v>
                </c:pt>
                <c:pt idx="3">
                  <c:v>40.44</c:v>
                </c:pt>
                <c:pt idx="4">
                  <c:v>42.25</c:v>
                </c:pt>
              </c:numCache>
            </c:numRef>
          </c:val>
          <c:extLst xmlns:c16r2="http://schemas.microsoft.com/office/drawing/2015/06/chart">
            <c:ext xmlns:c16="http://schemas.microsoft.com/office/drawing/2014/chart" uri="{C3380CC4-5D6E-409C-BE32-E72D297353CC}">
              <c16:uniqueId val="{00000000-DF07-418C-9E09-FCA7191D2D4E}"/>
            </c:ext>
          </c:extLst>
        </c:ser>
        <c:dLbls>
          <c:showLegendKey val="0"/>
          <c:showVal val="0"/>
          <c:showCatName val="0"/>
          <c:showSerName val="0"/>
          <c:showPercent val="0"/>
          <c:showBubbleSize val="0"/>
        </c:dLbls>
        <c:gapWidth val="150"/>
        <c:axId val="89681920"/>
        <c:axId val="896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DF07-418C-9E09-FCA7191D2D4E}"/>
            </c:ext>
          </c:extLst>
        </c:ser>
        <c:dLbls>
          <c:showLegendKey val="0"/>
          <c:showVal val="0"/>
          <c:showCatName val="0"/>
          <c:showSerName val="0"/>
          <c:showPercent val="0"/>
          <c:showBubbleSize val="0"/>
        </c:dLbls>
        <c:marker val="1"/>
        <c:smooth val="0"/>
        <c:axId val="89681920"/>
        <c:axId val="89683840"/>
      </c:lineChart>
      <c:dateAx>
        <c:axId val="89681920"/>
        <c:scaling>
          <c:orientation val="minMax"/>
        </c:scaling>
        <c:delete val="1"/>
        <c:axPos val="b"/>
        <c:numFmt formatCode="ge" sourceLinked="1"/>
        <c:majorTickMark val="none"/>
        <c:minorTickMark val="none"/>
        <c:tickLblPos val="none"/>
        <c:crossAx val="89683840"/>
        <c:crosses val="autoZero"/>
        <c:auto val="1"/>
        <c:lblOffset val="100"/>
        <c:baseTimeUnit val="years"/>
      </c:dateAx>
      <c:valAx>
        <c:axId val="896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1C-4AE5-A2BB-42F098580C6B}"/>
            </c:ext>
          </c:extLst>
        </c:ser>
        <c:dLbls>
          <c:showLegendKey val="0"/>
          <c:showVal val="0"/>
          <c:showCatName val="0"/>
          <c:showSerName val="0"/>
          <c:showPercent val="0"/>
          <c:showBubbleSize val="0"/>
        </c:dLbls>
        <c:gapWidth val="150"/>
        <c:axId val="91109248"/>
        <c:axId val="9111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AE1C-4AE5-A2BB-42F098580C6B}"/>
            </c:ext>
          </c:extLst>
        </c:ser>
        <c:dLbls>
          <c:showLegendKey val="0"/>
          <c:showVal val="0"/>
          <c:showCatName val="0"/>
          <c:showSerName val="0"/>
          <c:showPercent val="0"/>
          <c:showBubbleSize val="0"/>
        </c:dLbls>
        <c:marker val="1"/>
        <c:smooth val="0"/>
        <c:axId val="91109248"/>
        <c:axId val="91115520"/>
      </c:lineChart>
      <c:dateAx>
        <c:axId val="91109248"/>
        <c:scaling>
          <c:orientation val="minMax"/>
        </c:scaling>
        <c:delete val="1"/>
        <c:axPos val="b"/>
        <c:numFmt formatCode="ge" sourceLinked="1"/>
        <c:majorTickMark val="none"/>
        <c:minorTickMark val="none"/>
        <c:tickLblPos val="none"/>
        <c:crossAx val="91115520"/>
        <c:crosses val="autoZero"/>
        <c:auto val="1"/>
        <c:lblOffset val="100"/>
        <c:baseTimeUnit val="years"/>
      </c:dateAx>
      <c:valAx>
        <c:axId val="911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FC-46FE-9908-0CE1DC25150A}"/>
            </c:ext>
          </c:extLst>
        </c:ser>
        <c:dLbls>
          <c:showLegendKey val="0"/>
          <c:showVal val="0"/>
          <c:showCatName val="0"/>
          <c:showSerName val="0"/>
          <c:showPercent val="0"/>
          <c:showBubbleSize val="0"/>
        </c:dLbls>
        <c:gapWidth val="150"/>
        <c:axId val="91138688"/>
        <c:axId val="908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8FFC-46FE-9908-0CE1DC25150A}"/>
            </c:ext>
          </c:extLst>
        </c:ser>
        <c:dLbls>
          <c:showLegendKey val="0"/>
          <c:showVal val="0"/>
          <c:showCatName val="0"/>
          <c:showSerName val="0"/>
          <c:showPercent val="0"/>
          <c:showBubbleSize val="0"/>
        </c:dLbls>
        <c:marker val="1"/>
        <c:smooth val="0"/>
        <c:axId val="91138688"/>
        <c:axId val="90837760"/>
      </c:lineChart>
      <c:dateAx>
        <c:axId val="91138688"/>
        <c:scaling>
          <c:orientation val="minMax"/>
        </c:scaling>
        <c:delete val="1"/>
        <c:axPos val="b"/>
        <c:numFmt formatCode="ge" sourceLinked="1"/>
        <c:majorTickMark val="none"/>
        <c:minorTickMark val="none"/>
        <c:tickLblPos val="none"/>
        <c:crossAx val="90837760"/>
        <c:crosses val="autoZero"/>
        <c:auto val="1"/>
        <c:lblOffset val="100"/>
        <c:baseTimeUnit val="years"/>
      </c:dateAx>
      <c:valAx>
        <c:axId val="9083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1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4599.7</c:v>
                </c:pt>
                <c:pt idx="1">
                  <c:v>7879.51</c:v>
                </c:pt>
                <c:pt idx="2">
                  <c:v>841.7</c:v>
                </c:pt>
                <c:pt idx="3">
                  <c:v>933.54</c:v>
                </c:pt>
                <c:pt idx="4">
                  <c:v>2136.98</c:v>
                </c:pt>
              </c:numCache>
            </c:numRef>
          </c:val>
          <c:extLst xmlns:c16r2="http://schemas.microsoft.com/office/drawing/2015/06/chart">
            <c:ext xmlns:c16="http://schemas.microsoft.com/office/drawing/2014/chart" uri="{C3380CC4-5D6E-409C-BE32-E72D297353CC}">
              <c16:uniqueId val="{00000000-E4BE-4B5C-B329-4C433486BB3B}"/>
            </c:ext>
          </c:extLst>
        </c:ser>
        <c:dLbls>
          <c:showLegendKey val="0"/>
          <c:showVal val="0"/>
          <c:showCatName val="0"/>
          <c:showSerName val="0"/>
          <c:showPercent val="0"/>
          <c:showBubbleSize val="0"/>
        </c:dLbls>
        <c:gapWidth val="150"/>
        <c:axId val="90852736"/>
        <c:axId val="908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E4BE-4B5C-B329-4C433486BB3B}"/>
            </c:ext>
          </c:extLst>
        </c:ser>
        <c:dLbls>
          <c:showLegendKey val="0"/>
          <c:showVal val="0"/>
          <c:showCatName val="0"/>
          <c:showSerName val="0"/>
          <c:showPercent val="0"/>
          <c:showBubbleSize val="0"/>
        </c:dLbls>
        <c:marker val="1"/>
        <c:smooth val="0"/>
        <c:axId val="90852736"/>
        <c:axId val="90863104"/>
      </c:lineChart>
      <c:dateAx>
        <c:axId val="90852736"/>
        <c:scaling>
          <c:orientation val="minMax"/>
        </c:scaling>
        <c:delete val="1"/>
        <c:axPos val="b"/>
        <c:numFmt formatCode="ge" sourceLinked="1"/>
        <c:majorTickMark val="none"/>
        <c:minorTickMark val="none"/>
        <c:tickLblPos val="none"/>
        <c:crossAx val="90863104"/>
        <c:crosses val="autoZero"/>
        <c:auto val="1"/>
        <c:lblOffset val="100"/>
        <c:baseTimeUnit val="years"/>
      </c:dateAx>
      <c:valAx>
        <c:axId val="9086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82.55</c:v>
                </c:pt>
                <c:pt idx="1">
                  <c:v>80.56</c:v>
                </c:pt>
                <c:pt idx="2">
                  <c:v>58.98</c:v>
                </c:pt>
                <c:pt idx="3">
                  <c:v>55.87</c:v>
                </c:pt>
                <c:pt idx="4">
                  <c:v>51.16</c:v>
                </c:pt>
              </c:numCache>
            </c:numRef>
          </c:val>
          <c:extLst xmlns:c16r2="http://schemas.microsoft.com/office/drawing/2015/06/chart">
            <c:ext xmlns:c16="http://schemas.microsoft.com/office/drawing/2014/chart" uri="{C3380CC4-5D6E-409C-BE32-E72D297353CC}">
              <c16:uniqueId val="{00000000-4935-4464-8A5A-99289DCCB263}"/>
            </c:ext>
          </c:extLst>
        </c:ser>
        <c:dLbls>
          <c:showLegendKey val="0"/>
          <c:showVal val="0"/>
          <c:showCatName val="0"/>
          <c:showSerName val="0"/>
          <c:showPercent val="0"/>
          <c:showBubbleSize val="0"/>
        </c:dLbls>
        <c:gapWidth val="150"/>
        <c:axId val="90904832"/>
        <c:axId val="9091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4935-4464-8A5A-99289DCCB263}"/>
            </c:ext>
          </c:extLst>
        </c:ser>
        <c:dLbls>
          <c:showLegendKey val="0"/>
          <c:showVal val="0"/>
          <c:showCatName val="0"/>
          <c:showSerName val="0"/>
          <c:showPercent val="0"/>
          <c:showBubbleSize val="0"/>
        </c:dLbls>
        <c:marker val="1"/>
        <c:smooth val="0"/>
        <c:axId val="90904832"/>
        <c:axId val="90915200"/>
      </c:lineChart>
      <c:dateAx>
        <c:axId val="90904832"/>
        <c:scaling>
          <c:orientation val="minMax"/>
        </c:scaling>
        <c:delete val="1"/>
        <c:axPos val="b"/>
        <c:numFmt formatCode="ge" sourceLinked="1"/>
        <c:majorTickMark val="none"/>
        <c:minorTickMark val="none"/>
        <c:tickLblPos val="none"/>
        <c:crossAx val="90915200"/>
        <c:crosses val="autoZero"/>
        <c:auto val="1"/>
        <c:lblOffset val="100"/>
        <c:baseTimeUnit val="years"/>
      </c:dateAx>
      <c:valAx>
        <c:axId val="9091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96.44</c:v>
                </c:pt>
                <c:pt idx="1">
                  <c:v>145.01</c:v>
                </c:pt>
                <c:pt idx="2">
                  <c:v>135.19</c:v>
                </c:pt>
                <c:pt idx="3">
                  <c:v>134.13</c:v>
                </c:pt>
                <c:pt idx="4">
                  <c:v>114.44</c:v>
                </c:pt>
              </c:numCache>
            </c:numRef>
          </c:val>
          <c:extLst xmlns:c16r2="http://schemas.microsoft.com/office/drawing/2015/06/chart">
            <c:ext xmlns:c16="http://schemas.microsoft.com/office/drawing/2014/chart" uri="{C3380CC4-5D6E-409C-BE32-E72D297353CC}">
              <c16:uniqueId val="{00000000-7204-4A87-B097-FB8186A920F0}"/>
            </c:ext>
          </c:extLst>
        </c:ser>
        <c:dLbls>
          <c:showLegendKey val="0"/>
          <c:showVal val="0"/>
          <c:showCatName val="0"/>
          <c:showSerName val="0"/>
          <c:showPercent val="0"/>
          <c:showBubbleSize val="0"/>
        </c:dLbls>
        <c:gapWidth val="150"/>
        <c:axId val="90940928"/>
        <c:axId val="909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7204-4A87-B097-FB8186A920F0}"/>
            </c:ext>
          </c:extLst>
        </c:ser>
        <c:dLbls>
          <c:showLegendKey val="0"/>
          <c:showVal val="0"/>
          <c:showCatName val="0"/>
          <c:showSerName val="0"/>
          <c:showPercent val="0"/>
          <c:showBubbleSize val="0"/>
        </c:dLbls>
        <c:marker val="1"/>
        <c:smooth val="0"/>
        <c:axId val="90940928"/>
        <c:axId val="90942848"/>
      </c:lineChart>
      <c:dateAx>
        <c:axId val="90940928"/>
        <c:scaling>
          <c:orientation val="minMax"/>
        </c:scaling>
        <c:delete val="1"/>
        <c:axPos val="b"/>
        <c:numFmt formatCode="ge" sourceLinked="1"/>
        <c:majorTickMark val="none"/>
        <c:minorTickMark val="none"/>
        <c:tickLblPos val="none"/>
        <c:crossAx val="90942848"/>
        <c:crosses val="autoZero"/>
        <c:auto val="1"/>
        <c:lblOffset val="100"/>
        <c:baseTimeUnit val="years"/>
      </c:dateAx>
      <c:valAx>
        <c:axId val="909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195.06</c:v>
                </c:pt>
                <c:pt idx="1">
                  <c:v>128.43</c:v>
                </c:pt>
                <c:pt idx="2">
                  <c:v>137.91999999999999</c:v>
                </c:pt>
                <c:pt idx="3">
                  <c:v>138.4</c:v>
                </c:pt>
                <c:pt idx="4">
                  <c:v>162.41999999999999</c:v>
                </c:pt>
              </c:numCache>
            </c:numRef>
          </c:val>
          <c:extLst xmlns:c16r2="http://schemas.microsoft.com/office/drawing/2015/06/chart">
            <c:ext xmlns:c16="http://schemas.microsoft.com/office/drawing/2014/chart" uri="{C3380CC4-5D6E-409C-BE32-E72D297353CC}">
              <c16:uniqueId val="{00000000-1595-4D0D-A1BD-4E613344773B}"/>
            </c:ext>
          </c:extLst>
        </c:ser>
        <c:dLbls>
          <c:showLegendKey val="0"/>
          <c:showVal val="0"/>
          <c:showCatName val="0"/>
          <c:showSerName val="0"/>
          <c:showPercent val="0"/>
          <c:showBubbleSize val="0"/>
        </c:dLbls>
        <c:gapWidth val="150"/>
        <c:axId val="91035136"/>
        <c:axId val="910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1595-4D0D-A1BD-4E613344773B}"/>
            </c:ext>
          </c:extLst>
        </c:ser>
        <c:dLbls>
          <c:showLegendKey val="0"/>
          <c:showVal val="0"/>
          <c:showCatName val="0"/>
          <c:showSerName val="0"/>
          <c:showPercent val="0"/>
          <c:showBubbleSize val="0"/>
        </c:dLbls>
        <c:marker val="1"/>
        <c:smooth val="0"/>
        <c:axId val="91035136"/>
        <c:axId val="91037056"/>
      </c:lineChart>
      <c:dateAx>
        <c:axId val="91035136"/>
        <c:scaling>
          <c:orientation val="minMax"/>
        </c:scaling>
        <c:delete val="1"/>
        <c:axPos val="b"/>
        <c:numFmt formatCode="ge" sourceLinked="1"/>
        <c:majorTickMark val="none"/>
        <c:minorTickMark val="none"/>
        <c:tickLblPos val="none"/>
        <c:crossAx val="91037056"/>
        <c:crosses val="autoZero"/>
        <c:auto val="1"/>
        <c:lblOffset val="100"/>
        <c:baseTimeUnit val="years"/>
      </c:dateAx>
      <c:valAx>
        <c:axId val="910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中川村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A9</v>
      </c>
      <c r="X8" s="76"/>
      <c r="Y8" s="76"/>
      <c r="Z8" s="76"/>
      <c r="AA8" s="76"/>
      <c r="AB8" s="76"/>
      <c r="AC8" s="76"/>
      <c r="AD8" s="76" t="str">
        <f>データ!$M$6</f>
        <v>非設置</v>
      </c>
      <c r="AE8" s="76"/>
      <c r="AF8" s="76"/>
      <c r="AG8" s="76"/>
      <c r="AH8" s="76"/>
      <c r="AI8" s="76"/>
      <c r="AJ8" s="76"/>
      <c r="AK8" s="4"/>
      <c r="AL8" s="64">
        <f>データ!$R$6</f>
        <v>4952</v>
      </c>
      <c r="AM8" s="64"/>
      <c r="AN8" s="64"/>
      <c r="AO8" s="64"/>
      <c r="AP8" s="64"/>
      <c r="AQ8" s="64"/>
      <c r="AR8" s="64"/>
      <c r="AS8" s="64"/>
      <c r="AT8" s="60">
        <f>データ!$S$6</f>
        <v>77.05</v>
      </c>
      <c r="AU8" s="61"/>
      <c r="AV8" s="61"/>
      <c r="AW8" s="61"/>
      <c r="AX8" s="61"/>
      <c r="AY8" s="61"/>
      <c r="AZ8" s="61"/>
      <c r="BA8" s="61"/>
      <c r="BB8" s="63">
        <f>データ!$T$6</f>
        <v>64.27</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96.24</v>
      </c>
      <c r="J10" s="61"/>
      <c r="K10" s="61"/>
      <c r="L10" s="61"/>
      <c r="M10" s="61"/>
      <c r="N10" s="61"/>
      <c r="O10" s="62"/>
      <c r="P10" s="63">
        <f>データ!$P$6</f>
        <v>98.59</v>
      </c>
      <c r="Q10" s="63"/>
      <c r="R10" s="63"/>
      <c r="S10" s="63"/>
      <c r="T10" s="63"/>
      <c r="U10" s="63"/>
      <c r="V10" s="63"/>
      <c r="W10" s="64">
        <f>データ!$Q$6</f>
        <v>3499</v>
      </c>
      <c r="X10" s="64"/>
      <c r="Y10" s="64"/>
      <c r="Z10" s="64"/>
      <c r="AA10" s="64"/>
      <c r="AB10" s="64"/>
      <c r="AC10" s="64"/>
      <c r="AD10" s="2"/>
      <c r="AE10" s="2"/>
      <c r="AF10" s="2"/>
      <c r="AG10" s="2"/>
      <c r="AH10" s="4"/>
      <c r="AI10" s="4"/>
      <c r="AJ10" s="4"/>
      <c r="AK10" s="4"/>
      <c r="AL10" s="64">
        <f>データ!$U$6</f>
        <v>4880</v>
      </c>
      <c r="AM10" s="64"/>
      <c r="AN10" s="64"/>
      <c r="AO10" s="64"/>
      <c r="AP10" s="64"/>
      <c r="AQ10" s="64"/>
      <c r="AR10" s="64"/>
      <c r="AS10" s="64"/>
      <c r="AT10" s="60">
        <f>データ!$V$6</f>
        <v>26.37</v>
      </c>
      <c r="AU10" s="61"/>
      <c r="AV10" s="61"/>
      <c r="AW10" s="61"/>
      <c r="AX10" s="61"/>
      <c r="AY10" s="61"/>
      <c r="AZ10" s="61"/>
      <c r="BA10" s="61"/>
      <c r="BB10" s="63">
        <f>データ!$W$6</f>
        <v>185.06</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fbd4FxCOGSaS2VmcMEvBE8eqLaiuNbuRK3viqllmsAbslEbTDEdWeN/wymzTwYGiXSIdgyuHrjdF3h6kcdKOA==" saltValue="KdabAc/5tUYpaBmtr3KT8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203866</v>
      </c>
      <c r="D6" s="33">
        <f t="shared" si="3"/>
        <v>46</v>
      </c>
      <c r="E6" s="33">
        <f t="shared" si="3"/>
        <v>1</v>
      </c>
      <c r="F6" s="33">
        <f t="shared" si="3"/>
        <v>0</v>
      </c>
      <c r="G6" s="33">
        <f t="shared" si="3"/>
        <v>1</v>
      </c>
      <c r="H6" s="33" t="str">
        <f t="shared" si="3"/>
        <v>長野県　中川村</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96.24</v>
      </c>
      <c r="P6" s="34">
        <f t="shared" si="3"/>
        <v>98.59</v>
      </c>
      <c r="Q6" s="34">
        <f t="shared" si="3"/>
        <v>3499</v>
      </c>
      <c r="R6" s="34">
        <f t="shared" si="3"/>
        <v>4952</v>
      </c>
      <c r="S6" s="34">
        <f t="shared" si="3"/>
        <v>77.05</v>
      </c>
      <c r="T6" s="34">
        <f t="shared" si="3"/>
        <v>64.27</v>
      </c>
      <c r="U6" s="34">
        <f t="shared" si="3"/>
        <v>4880</v>
      </c>
      <c r="V6" s="34">
        <f t="shared" si="3"/>
        <v>26.37</v>
      </c>
      <c r="W6" s="34">
        <f t="shared" si="3"/>
        <v>185.06</v>
      </c>
      <c r="X6" s="35">
        <f>IF(X7="",NA(),X7)</f>
        <v>104.94</v>
      </c>
      <c r="Y6" s="35">
        <f t="shared" ref="Y6:AG6" si="4">IF(Y7="",NA(),Y7)</f>
        <v>132.87</v>
      </c>
      <c r="Z6" s="35">
        <f t="shared" si="4"/>
        <v>126.22</v>
      </c>
      <c r="AA6" s="35">
        <f t="shared" si="4"/>
        <v>131.15</v>
      </c>
      <c r="AB6" s="35">
        <f t="shared" si="4"/>
        <v>115.33</v>
      </c>
      <c r="AC6" s="35">
        <f t="shared" si="4"/>
        <v>105.53</v>
      </c>
      <c r="AD6" s="35">
        <f t="shared" si="4"/>
        <v>107.2</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26.85</v>
      </c>
      <c r="AQ6" s="35">
        <f t="shared" si="5"/>
        <v>27.19</v>
      </c>
      <c r="AR6" s="35">
        <f t="shared" si="5"/>
        <v>27.52</v>
      </c>
      <c r="AS6" s="34" t="str">
        <f>IF(AS7="","",IF(AS7="-","【-】","【"&amp;SUBSTITUTE(TEXT(AS7,"#,##0.00"),"-","△")&amp;"】"))</f>
        <v>【0.85】</v>
      </c>
      <c r="AT6" s="35">
        <f>IF(AT7="",NA(),AT7)</f>
        <v>4599.7</v>
      </c>
      <c r="AU6" s="35">
        <f t="shared" ref="AU6:BC6" si="6">IF(AU7="",NA(),AU7)</f>
        <v>7879.51</v>
      </c>
      <c r="AV6" s="35">
        <f t="shared" si="6"/>
        <v>841.7</v>
      </c>
      <c r="AW6" s="35">
        <f t="shared" si="6"/>
        <v>933.54</v>
      </c>
      <c r="AX6" s="35">
        <f t="shared" si="6"/>
        <v>2136.98</v>
      </c>
      <c r="AY6" s="35">
        <f t="shared" si="6"/>
        <v>1164.51</v>
      </c>
      <c r="AZ6" s="35">
        <f t="shared" si="6"/>
        <v>434.72</v>
      </c>
      <c r="BA6" s="35">
        <f t="shared" si="6"/>
        <v>527.82000000000005</v>
      </c>
      <c r="BB6" s="35">
        <f t="shared" si="6"/>
        <v>477.44</v>
      </c>
      <c r="BC6" s="35">
        <f t="shared" si="6"/>
        <v>445.85</v>
      </c>
      <c r="BD6" s="34" t="str">
        <f>IF(BD7="","",IF(BD7="-","【-】","【"&amp;SUBSTITUTE(TEXT(BD7,"#,##0.00"),"-","△")&amp;"】"))</f>
        <v>【264.34】</v>
      </c>
      <c r="BE6" s="35">
        <f>IF(BE7="",NA(),BE7)</f>
        <v>82.55</v>
      </c>
      <c r="BF6" s="35">
        <f t="shared" ref="BF6:BN6" si="7">IF(BF7="",NA(),BF7)</f>
        <v>80.56</v>
      </c>
      <c r="BG6" s="35">
        <f t="shared" si="7"/>
        <v>58.98</v>
      </c>
      <c r="BH6" s="35">
        <f t="shared" si="7"/>
        <v>55.87</v>
      </c>
      <c r="BI6" s="35">
        <f t="shared" si="7"/>
        <v>51.16</v>
      </c>
      <c r="BJ6" s="35">
        <f t="shared" si="7"/>
        <v>498.27</v>
      </c>
      <c r="BK6" s="35">
        <f t="shared" si="7"/>
        <v>495.76</v>
      </c>
      <c r="BL6" s="35">
        <f t="shared" si="7"/>
        <v>488.5</v>
      </c>
      <c r="BM6" s="35">
        <f t="shared" si="7"/>
        <v>485.75</v>
      </c>
      <c r="BN6" s="35">
        <f t="shared" si="7"/>
        <v>516.34</v>
      </c>
      <c r="BO6" s="34" t="str">
        <f>IF(BO7="","",IF(BO7="-","【-】","【"&amp;SUBSTITUTE(TEXT(BO7,"#,##0.00"),"-","△")&amp;"】"))</f>
        <v>【274.27】</v>
      </c>
      <c r="BP6" s="35">
        <f>IF(BP7="",NA(),BP7)</f>
        <v>96.44</v>
      </c>
      <c r="BQ6" s="35">
        <f t="shared" ref="BQ6:BY6" si="8">IF(BQ7="",NA(),BQ7)</f>
        <v>145.01</v>
      </c>
      <c r="BR6" s="35">
        <f t="shared" si="8"/>
        <v>135.19</v>
      </c>
      <c r="BS6" s="35">
        <f t="shared" si="8"/>
        <v>134.13</v>
      </c>
      <c r="BT6" s="35">
        <f t="shared" si="8"/>
        <v>114.44</v>
      </c>
      <c r="BU6" s="35">
        <f t="shared" si="8"/>
        <v>90.64</v>
      </c>
      <c r="BV6" s="35">
        <f t="shared" si="8"/>
        <v>93.66</v>
      </c>
      <c r="BW6" s="35">
        <f t="shared" si="8"/>
        <v>82.42</v>
      </c>
      <c r="BX6" s="35">
        <f t="shared" si="8"/>
        <v>83.59</v>
      </c>
      <c r="BY6" s="35">
        <f t="shared" si="8"/>
        <v>83.27</v>
      </c>
      <c r="BZ6" s="34" t="str">
        <f>IF(BZ7="","",IF(BZ7="-","【-】","【"&amp;SUBSTITUTE(TEXT(BZ7,"#,##0.00"),"-","△")&amp;"】"))</f>
        <v>【104.36】</v>
      </c>
      <c r="CA6" s="35">
        <f>IF(CA7="",NA(),CA7)</f>
        <v>195.06</v>
      </c>
      <c r="CB6" s="35">
        <f t="shared" ref="CB6:CJ6" si="9">IF(CB7="",NA(),CB7)</f>
        <v>128.43</v>
      </c>
      <c r="CC6" s="35">
        <f t="shared" si="9"/>
        <v>137.91999999999999</v>
      </c>
      <c r="CD6" s="35">
        <f t="shared" si="9"/>
        <v>138.4</v>
      </c>
      <c r="CE6" s="35">
        <f t="shared" si="9"/>
        <v>162.41999999999999</v>
      </c>
      <c r="CF6" s="35">
        <f t="shared" si="9"/>
        <v>213.52</v>
      </c>
      <c r="CG6" s="35">
        <f t="shared" si="9"/>
        <v>208.21</v>
      </c>
      <c r="CH6" s="35">
        <f t="shared" si="9"/>
        <v>226.99</v>
      </c>
      <c r="CI6" s="35">
        <f t="shared" si="9"/>
        <v>230.22</v>
      </c>
      <c r="CJ6" s="35">
        <f t="shared" si="9"/>
        <v>228.81</v>
      </c>
      <c r="CK6" s="34" t="str">
        <f>IF(CK7="","",IF(CK7="-","【-】","【"&amp;SUBSTITUTE(TEXT(CK7,"#,##0.00"),"-","△")&amp;"】"))</f>
        <v>【165.71】</v>
      </c>
      <c r="CL6" s="35">
        <f>IF(CL7="",NA(),CL7)</f>
        <v>68.989999999999995</v>
      </c>
      <c r="CM6" s="35">
        <f t="shared" ref="CM6:CU6" si="10">IF(CM7="",NA(),CM7)</f>
        <v>70.06</v>
      </c>
      <c r="CN6" s="35">
        <f t="shared" si="10"/>
        <v>70.92</v>
      </c>
      <c r="CO6" s="35">
        <f t="shared" si="10"/>
        <v>68.47</v>
      </c>
      <c r="CP6" s="35">
        <f t="shared" si="10"/>
        <v>69.989999999999995</v>
      </c>
      <c r="CQ6" s="35">
        <f t="shared" si="10"/>
        <v>49.77</v>
      </c>
      <c r="CR6" s="35">
        <f t="shared" si="10"/>
        <v>49.22</v>
      </c>
      <c r="CS6" s="35">
        <f t="shared" si="10"/>
        <v>39.909999999999997</v>
      </c>
      <c r="CT6" s="35">
        <f t="shared" si="10"/>
        <v>41.09</v>
      </c>
      <c r="CU6" s="35">
        <f t="shared" si="10"/>
        <v>38.979999999999997</v>
      </c>
      <c r="CV6" s="34" t="str">
        <f>IF(CV7="","",IF(CV7="-","【-】","【"&amp;SUBSTITUTE(TEXT(CV7,"#,##0.00"),"-","△")&amp;"】"))</f>
        <v>【60.41】</v>
      </c>
      <c r="CW6" s="35">
        <f>IF(CW7="",NA(),CW7)</f>
        <v>75.22</v>
      </c>
      <c r="CX6" s="35">
        <f t="shared" ref="CX6:DF6" si="11">IF(CX7="",NA(),CX7)</f>
        <v>72.73</v>
      </c>
      <c r="CY6" s="35">
        <f t="shared" si="11"/>
        <v>70.64</v>
      </c>
      <c r="CZ6" s="35">
        <f t="shared" si="11"/>
        <v>73.36</v>
      </c>
      <c r="DA6" s="35">
        <f t="shared" si="11"/>
        <v>73.47</v>
      </c>
      <c r="DB6" s="35">
        <f t="shared" si="11"/>
        <v>79.98</v>
      </c>
      <c r="DC6" s="35">
        <f t="shared" si="11"/>
        <v>79.48</v>
      </c>
      <c r="DD6" s="35">
        <f t="shared" si="11"/>
        <v>75.62</v>
      </c>
      <c r="DE6" s="35">
        <f t="shared" si="11"/>
        <v>75.91</v>
      </c>
      <c r="DF6" s="35">
        <f t="shared" si="11"/>
        <v>75.010000000000005</v>
      </c>
      <c r="DG6" s="34" t="str">
        <f>IF(DG7="","",IF(DG7="-","【-】","【"&amp;SUBSTITUTE(TEXT(DG7,"#,##0.00"),"-","△")&amp;"】"))</f>
        <v>【89.93】</v>
      </c>
      <c r="DH6" s="35">
        <f>IF(DH7="",NA(),DH7)</f>
        <v>28.52</v>
      </c>
      <c r="DI6" s="35">
        <f t="shared" ref="DI6:DQ6" si="12">IF(DI7="",NA(),DI7)</f>
        <v>36.89</v>
      </c>
      <c r="DJ6" s="35">
        <f t="shared" si="12"/>
        <v>39.08</v>
      </c>
      <c r="DK6" s="35">
        <f t="shared" si="12"/>
        <v>40.44</v>
      </c>
      <c r="DL6" s="35">
        <f t="shared" si="12"/>
        <v>42.25</v>
      </c>
      <c r="DM6" s="35">
        <f t="shared" si="12"/>
        <v>36.43</v>
      </c>
      <c r="DN6" s="35">
        <f t="shared" si="12"/>
        <v>46.12</v>
      </c>
      <c r="DO6" s="35">
        <f t="shared" si="12"/>
        <v>51.44</v>
      </c>
      <c r="DP6" s="35">
        <f t="shared" si="12"/>
        <v>52.4</v>
      </c>
      <c r="DQ6" s="35">
        <f t="shared" si="12"/>
        <v>51.89</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11.68</v>
      </c>
      <c r="EA6" s="35">
        <f t="shared" si="13"/>
        <v>14.01</v>
      </c>
      <c r="EB6" s="35">
        <f t="shared" si="13"/>
        <v>14.74</v>
      </c>
      <c r="EC6" s="34" t="str">
        <f>IF(EC7="","",IF(EC7="-","【-】","【"&amp;SUBSTITUTE(TEXT(EC7,"#,##0.00"),"-","△")&amp;"】"))</f>
        <v>【15.89】</v>
      </c>
      <c r="ED6" s="35">
        <f>IF(ED7="",NA(),ED7)</f>
        <v>1.72</v>
      </c>
      <c r="EE6" s="35">
        <f t="shared" ref="EE6:EM6" si="14">IF(EE7="",NA(),EE7)</f>
        <v>0.45</v>
      </c>
      <c r="EF6" s="35">
        <f t="shared" si="14"/>
        <v>7.0000000000000007E-2</v>
      </c>
      <c r="EG6" s="35">
        <f t="shared" si="14"/>
        <v>0.46</v>
      </c>
      <c r="EH6" s="35">
        <f t="shared" si="14"/>
        <v>0.64</v>
      </c>
      <c r="EI6" s="35">
        <f t="shared" si="14"/>
        <v>0.64</v>
      </c>
      <c r="EJ6" s="35">
        <f t="shared" si="14"/>
        <v>0.56000000000000005</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203866</v>
      </c>
      <c r="D7" s="37">
        <v>46</v>
      </c>
      <c r="E7" s="37">
        <v>1</v>
      </c>
      <c r="F7" s="37">
        <v>0</v>
      </c>
      <c r="G7" s="37">
        <v>1</v>
      </c>
      <c r="H7" s="37" t="s">
        <v>104</v>
      </c>
      <c r="I7" s="37" t="s">
        <v>105</v>
      </c>
      <c r="J7" s="37" t="s">
        <v>106</v>
      </c>
      <c r="K7" s="37" t="s">
        <v>107</v>
      </c>
      <c r="L7" s="37" t="s">
        <v>108</v>
      </c>
      <c r="M7" s="37" t="s">
        <v>115</v>
      </c>
      <c r="N7" s="38" t="s">
        <v>109</v>
      </c>
      <c r="O7" s="38">
        <v>96.24</v>
      </c>
      <c r="P7" s="38">
        <v>98.59</v>
      </c>
      <c r="Q7" s="38">
        <v>3499</v>
      </c>
      <c r="R7" s="38">
        <v>4952</v>
      </c>
      <c r="S7" s="38">
        <v>77.05</v>
      </c>
      <c r="T7" s="38">
        <v>64.27</v>
      </c>
      <c r="U7" s="38">
        <v>4880</v>
      </c>
      <c r="V7" s="38">
        <v>26.37</v>
      </c>
      <c r="W7" s="38">
        <v>185.06</v>
      </c>
      <c r="X7" s="38">
        <v>104.94</v>
      </c>
      <c r="Y7" s="38">
        <v>132.87</v>
      </c>
      <c r="Z7" s="38">
        <v>126.22</v>
      </c>
      <c r="AA7" s="38">
        <v>131.15</v>
      </c>
      <c r="AB7" s="38">
        <v>115.33</v>
      </c>
      <c r="AC7" s="38">
        <v>105.53</v>
      </c>
      <c r="AD7" s="38">
        <v>107.2</v>
      </c>
      <c r="AE7" s="38">
        <v>108.35</v>
      </c>
      <c r="AF7" s="38">
        <v>114.74</v>
      </c>
      <c r="AG7" s="38">
        <v>104.85</v>
      </c>
      <c r="AH7" s="38">
        <v>113.39</v>
      </c>
      <c r="AI7" s="38">
        <v>0</v>
      </c>
      <c r="AJ7" s="38">
        <v>0</v>
      </c>
      <c r="AK7" s="38">
        <v>0</v>
      </c>
      <c r="AL7" s="38">
        <v>0</v>
      </c>
      <c r="AM7" s="38">
        <v>0</v>
      </c>
      <c r="AN7" s="38">
        <v>28.31</v>
      </c>
      <c r="AO7" s="38">
        <v>13.46</v>
      </c>
      <c r="AP7" s="38">
        <v>26.85</v>
      </c>
      <c r="AQ7" s="38">
        <v>27.19</v>
      </c>
      <c r="AR7" s="38">
        <v>27.52</v>
      </c>
      <c r="AS7" s="38">
        <v>0.85</v>
      </c>
      <c r="AT7" s="38">
        <v>4599.7</v>
      </c>
      <c r="AU7" s="38">
        <v>7879.51</v>
      </c>
      <c r="AV7" s="38">
        <v>841.7</v>
      </c>
      <c r="AW7" s="38">
        <v>933.54</v>
      </c>
      <c r="AX7" s="38">
        <v>2136.98</v>
      </c>
      <c r="AY7" s="38">
        <v>1164.51</v>
      </c>
      <c r="AZ7" s="38">
        <v>434.72</v>
      </c>
      <c r="BA7" s="38">
        <v>527.82000000000005</v>
      </c>
      <c r="BB7" s="38">
        <v>477.44</v>
      </c>
      <c r="BC7" s="38">
        <v>445.85</v>
      </c>
      <c r="BD7" s="38">
        <v>264.33999999999997</v>
      </c>
      <c r="BE7" s="38">
        <v>82.55</v>
      </c>
      <c r="BF7" s="38">
        <v>80.56</v>
      </c>
      <c r="BG7" s="38">
        <v>58.98</v>
      </c>
      <c r="BH7" s="38">
        <v>55.87</v>
      </c>
      <c r="BI7" s="38">
        <v>51.16</v>
      </c>
      <c r="BJ7" s="38">
        <v>498.27</v>
      </c>
      <c r="BK7" s="38">
        <v>495.76</v>
      </c>
      <c r="BL7" s="38">
        <v>488.5</v>
      </c>
      <c r="BM7" s="38">
        <v>485.75</v>
      </c>
      <c r="BN7" s="38">
        <v>516.34</v>
      </c>
      <c r="BO7" s="38">
        <v>274.27</v>
      </c>
      <c r="BP7" s="38">
        <v>96.44</v>
      </c>
      <c r="BQ7" s="38">
        <v>145.01</v>
      </c>
      <c r="BR7" s="38">
        <v>135.19</v>
      </c>
      <c r="BS7" s="38">
        <v>134.13</v>
      </c>
      <c r="BT7" s="38">
        <v>114.44</v>
      </c>
      <c r="BU7" s="38">
        <v>90.64</v>
      </c>
      <c r="BV7" s="38">
        <v>93.66</v>
      </c>
      <c r="BW7" s="38">
        <v>82.42</v>
      </c>
      <c r="BX7" s="38">
        <v>83.59</v>
      </c>
      <c r="BY7" s="38">
        <v>83.27</v>
      </c>
      <c r="BZ7" s="38">
        <v>104.36</v>
      </c>
      <c r="CA7" s="38">
        <v>195.06</v>
      </c>
      <c r="CB7" s="38">
        <v>128.43</v>
      </c>
      <c r="CC7" s="38">
        <v>137.91999999999999</v>
      </c>
      <c r="CD7" s="38">
        <v>138.4</v>
      </c>
      <c r="CE7" s="38">
        <v>162.41999999999999</v>
      </c>
      <c r="CF7" s="38">
        <v>213.52</v>
      </c>
      <c r="CG7" s="38">
        <v>208.21</v>
      </c>
      <c r="CH7" s="38">
        <v>226.99</v>
      </c>
      <c r="CI7" s="38">
        <v>230.22</v>
      </c>
      <c r="CJ7" s="38">
        <v>228.81</v>
      </c>
      <c r="CK7" s="38">
        <v>165.71</v>
      </c>
      <c r="CL7" s="38">
        <v>68.989999999999995</v>
      </c>
      <c r="CM7" s="38">
        <v>70.06</v>
      </c>
      <c r="CN7" s="38">
        <v>70.92</v>
      </c>
      <c r="CO7" s="38">
        <v>68.47</v>
      </c>
      <c r="CP7" s="38">
        <v>69.989999999999995</v>
      </c>
      <c r="CQ7" s="38">
        <v>49.77</v>
      </c>
      <c r="CR7" s="38">
        <v>49.22</v>
      </c>
      <c r="CS7" s="38">
        <v>39.909999999999997</v>
      </c>
      <c r="CT7" s="38">
        <v>41.09</v>
      </c>
      <c r="CU7" s="38">
        <v>38.979999999999997</v>
      </c>
      <c r="CV7" s="38">
        <v>60.41</v>
      </c>
      <c r="CW7" s="38">
        <v>75.22</v>
      </c>
      <c r="CX7" s="38">
        <v>72.73</v>
      </c>
      <c r="CY7" s="38">
        <v>70.64</v>
      </c>
      <c r="CZ7" s="38">
        <v>73.36</v>
      </c>
      <c r="DA7" s="38">
        <v>73.47</v>
      </c>
      <c r="DB7" s="38">
        <v>79.98</v>
      </c>
      <c r="DC7" s="38">
        <v>79.48</v>
      </c>
      <c r="DD7" s="38">
        <v>75.62</v>
      </c>
      <c r="DE7" s="38">
        <v>75.91</v>
      </c>
      <c r="DF7" s="38">
        <v>75.010000000000005</v>
      </c>
      <c r="DG7" s="38">
        <v>89.93</v>
      </c>
      <c r="DH7" s="38">
        <v>28.52</v>
      </c>
      <c r="DI7" s="38">
        <v>36.89</v>
      </c>
      <c r="DJ7" s="38">
        <v>39.08</v>
      </c>
      <c r="DK7" s="38">
        <v>40.44</v>
      </c>
      <c r="DL7" s="38">
        <v>42.25</v>
      </c>
      <c r="DM7" s="38">
        <v>36.43</v>
      </c>
      <c r="DN7" s="38">
        <v>46.12</v>
      </c>
      <c r="DO7" s="38">
        <v>51.44</v>
      </c>
      <c r="DP7" s="38">
        <v>52.4</v>
      </c>
      <c r="DQ7" s="38">
        <v>51.89</v>
      </c>
      <c r="DR7" s="38">
        <v>48.12</v>
      </c>
      <c r="DS7" s="38">
        <v>0</v>
      </c>
      <c r="DT7" s="38">
        <v>0</v>
      </c>
      <c r="DU7" s="38">
        <v>0</v>
      </c>
      <c r="DV7" s="38">
        <v>0</v>
      </c>
      <c r="DW7" s="38">
        <v>0</v>
      </c>
      <c r="DX7" s="38">
        <v>8.7200000000000006</v>
      </c>
      <c r="DY7" s="38">
        <v>9.86</v>
      </c>
      <c r="DZ7" s="38">
        <v>11.68</v>
      </c>
      <c r="EA7" s="38">
        <v>14.01</v>
      </c>
      <c r="EB7" s="38">
        <v>14.74</v>
      </c>
      <c r="EC7" s="38">
        <v>15.89</v>
      </c>
      <c r="ED7" s="38">
        <v>1.72</v>
      </c>
      <c r="EE7" s="38">
        <v>0.45</v>
      </c>
      <c r="EF7" s="38">
        <v>7.0000000000000007E-2</v>
      </c>
      <c r="EG7" s="38">
        <v>0.46</v>
      </c>
      <c r="EH7" s="38">
        <v>0.64</v>
      </c>
      <c r="EI7" s="38">
        <v>0.64</v>
      </c>
      <c r="EJ7" s="38">
        <v>0.56000000000000005</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110</v>
      </c>
      <c r="C9" s="41" t="s">
        <v>111</v>
      </c>
      <c r="D9" s="41" t="s">
        <v>112</v>
      </c>
      <c r="E9" s="41" t="s">
        <v>113</v>
      </c>
      <c r="F9" s="41" t="s">
        <v>114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2019-01-24T05:01:54Z</cp:lastPrinted>
  <dcterms:created xsi:type="dcterms:W3CDTF">2018-12-03T08:31:33Z</dcterms:created>
  <dcterms:modified xsi:type="dcterms:W3CDTF">2019-02-20T11:10:31Z</dcterms:modified>
</cp:coreProperties>
</file>