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<sst xmlns="http://schemas.openxmlformats.org/spreadsheetml/2006/main" count="320" uniqueCount="119">
  <si>
    <t>「支払能力」</t>
  </si>
  <si>
    <t>経営比較分析表（平成29年度決算）</t>
  </si>
  <si>
    <t>事業名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</si>
  <si>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</si>
  <si>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</si>
  <si>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1"/>
  </si>
  <si>
    <t>類似団体区分</t>
    <rPh sb="4" eb="6">
      <t>クブン</t>
    </rPh>
    <phoneticPr fontId="1"/>
  </si>
  <si>
    <t>現在給水人口(人)</t>
  </si>
  <si>
    <t>業種名</t>
    <rPh sb="2" eb="3">
      <t>メイ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</si>
  <si>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</si>
  <si>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基本情報</t>
    <rPh sb="0" eb="2">
      <t>キホン</t>
    </rPh>
    <rPh sb="2" eb="4">
      <t>ジョウホウ</t>
    </rPh>
    <phoneticPr fontId="1"/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</si>
  <si>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</si>
  <si>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</si>
  <si>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</si>
  <si>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</si>
  <si>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</si>
  <si>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</si>
  <si>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</si>
  <si>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</si>
  <si>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</si>
  <si>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</si>
  <si>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</si>
  <si>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</si>
  <si>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</si>
  <si>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</si>
  <si>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</si>
  <si>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</si>
  <si>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</si>
  <si>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</si>
  <si>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</si>
  <si>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普及率(％)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</si>
  <si>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</si>
  <si>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</si>
  <si>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業種CD</t>
    <rPh sb="0" eb="2">
      <t>ギョウシュ</t>
    </rPh>
    <phoneticPr fontId="1"/>
  </si>
  <si>
    <t>－</t>
  </si>
  <si>
    <t>長野県　長和町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</si>
  <si>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</si>
  <si>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平成29年度全国平均</t>
  </si>
  <si>
    <t>1. 経営の健全性・効率性について</t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</si>
  <si>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</si>
  <si>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2③</t>
  </si>
  <si>
    <t>1②</t>
  </si>
  <si>
    <t>2. 老朽化の状況について</t>
  </si>
  <si>
    <t>「経常損益」</t>
  </si>
  <si>
    <t>中項目</t>
    <rPh sb="0" eb="1">
      <t>チュウ</t>
    </rPh>
    <rPh sb="1" eb="3">
      <t>コウモク</t>
    </rPh>
    <phoneticPr fontId="1"/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</si>
  <si>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</si>
  <si>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</si>
  <si>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</si>
  <si>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</si>
  <si>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</si>
  <si>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</si>
  <si>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</si>
  <si>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</si>
  <si>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1"/>
  </si>
  <si>
    <t>2①</t>
  </si>
  <si>
    <t>「管路の経年化の状況」</t>
    <rPh sb="1" eb="3">
      <t>カンロ</t>
    </rPh>
    <rPh sb="4" eb="7">
      <t>ケイネンカ</t>
    </rPh>
    <rPh sb="8" eb="10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</si>
  <si>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</si>
  <si>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</si>
  <si>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</si>
  <si>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</si>
  <si>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</si>
  <si>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</si>
  <si>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</si>
  <si>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1⑧</t>
  </si>
  <si>
    <t>項番</t>
    <rPh sb="0" eb="2">
      <t>コウバン</t>
    </rPh>
    <phoneticPr fontId="1"/>
  </si>
  <si>
    <t>年度</t>
    <rPh sb="0" eb="2">
      <t>ネンド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</si>
  <si>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</si>
  <si>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</si>
  <si>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①経常収支比率(％)</t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</si>
  <si>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</si>
  <si>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</si>
  <si>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</si>
  <si>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</si>
  <si>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</si>
  <si>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</si>
  <si>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</si>
  <si>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都道府県名</t>
    <rPh sb="0" eb="4">
      <t>トドウフケン</t>
    </rPh>
    <rPh sb="4" eb="5">
      <t>メイ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</si>
  <si>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</si>
  <si>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</si>
  <si>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</si>
  <si>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</si>
  <si>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</si>
  <si>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</si>
  <si>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</si>
  <si>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</si>
  <si>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</si>
  <si>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</si>
  <si>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</si>
  <si>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</si>
  <si>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</si>
  <si>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</si>
  <si>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</si>
  <si>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</si>
  <si>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</si>
  <si>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</si>
  <si>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</si>
  <si>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</si>
  <si>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</si>
  <si>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</si>
  <si>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</si>
  <si>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</si>
  <si>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</si>
  <si>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</si>
  <si>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</si>
  <si>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</si>
  <si>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法適用</t>
  </si>
  <si>
    <t>水道事業</t>
  </si>
  <si>
    <t>末端給水事業</t>
  </si>
  <si>
    <t>A8</t>
  </si>
  <si>
    <t>その他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</si>
  <si>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</si>
  <si>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</si>
  <si>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</si>
  <si>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</si>
  <si>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</si>
  <si>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</si>
  <si>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老朽化している施設については、平成２９年度以前に９割程度更新を行い、別荘１地域の更新を残すのみとなった。今後は１５年後の町内配水管更新に向け準備を始める。</t>
    <rPh sb="0" eb="3">
      <t>ロウキュウカ</t>
    </rPh>
    <rPh sb="7" eb="9">
      <t>シセツ</t>
    </rPh>
    <rPh sb="15" eb="17">
      <t>ヘイセイ</t>
    </rPh>
    <rPh sb="19" eb="21">
      <t>ネンド</t>
    </rPh>
    <rPh sb="21" eb="23">
      <t>イゼン</t>
    </rPh>
    <rPh sb="25" eb="26">
      <t>ワリ</t>
    </rPh>
    <rPh sb="26" eb="28">
      <t>テイド</t>
    </rPh>
    <rPh sb="28" eb="30">
      <t>コウシン</t>
    </rPh>
    <rPh sb="31" eb="32">
      <t>オコナ</t>
    </rPh>
    <rPh sb="34" eb="36">
      <t>ベッソウ</t>
    </rPh>
    <rPh sb="37" eb="39">
      <t>チイキ</t>
    </rPh>
    <rPh sb="40" eb="42">
      <t>コウシン</t>
    </rPh>
    <rPh sb="43" eb="44">
      <t>ノコ</t>
    </rPh>
    <rPh sb="52" eb="54">
      <t>コンゴ</t>
    </rPh>
    <rPh sb="57" eb="59">
      <t>ネンゴ</t>
    </rPh>
    <rPh sb="60" eb="62">
      <t>チョウナイ</t>
    </rPh>
    <rPh sb="62" eb="65">
      <t>ハイスイカン</t>
    </rPh>
    <rPh sb="65" eb="67">
      <t>コウシン</t>
    </rPh>
    <rPh sb="68" eb="69">
      <t>ム</t>
    </rPh>
    <rPh sb="70" eb="72">
      <t>ジュンビ</t>
    </rPh>
    <rPh sb="73" eb="74">
      <t>ハジ</t>
    </rPh>
    <phoneticPr fontId="1"/>
  </si>
  <si>
    <t>平成３１年４月１日に約１３％の料金改定を行う事で経営の健全性改善を図る。今後は老朽化してくる１０年以上先の更新に目を向け適正な料金改定を実施してゆく。</t>
    <rPh sb="0" eb="2">
      <t>ヘイセイ</t>
    </rPh>
    <rPh sb="4" eb="5">
      <t>ネン</t>
    </rPh>
    <rPh sb="6" eb="7">
      <t>ガツ</t>
    </rPh>
    <rPh sb="8" eb="9">
      <t>ニチ</t>
    </rPh>
    <rPh sb="10" eb="11">
      <t>ヤク</t>
    </rPh>
    <rPh sb="15" eb="17">
      <t>リョウキン</t>
    </rPh>
    <rPh sb="17" eb="19">
      <t>カイテイ</t>
    </rPh>
    <rPh sb="20" eb="21">
      <t>オコナ</t>
    </rPh>
    <rPh sb="22" eb="23">
      <t>コト</t>
    </rPh>
    <rPh sb="24" eb="26">
      <t>ケイエイ</t>
    </rPh>
    <rPh sb="27" eb="30">
      <t>ケンゼンセイ</t>
    </rPh>
    <rPh sb="30" eb="32">
      <t>カイゼン</t>
    </rPh>
    <rPh sb="33" eb="34">
      <t>ハカ</t>
    </rPh>
    <rPh sb="36" eb="38">
      <t>コンゴ</t>
    </rPh>
    <rPh sb="39" eb="42">
      <t>ロウキュウカ</t>
    </rPh>
    <rPh sb="48" eb="51">
      <t>ネンイジョウ</t>
    </rPh>
    <rPh sb="51" eb="52">
      <t>サキ</t>
    </rPh>
    <rPh sb="53" eb="55">
      <t>コウシン</t>
    </rPh>
    <rPh sb="56" eb="57">
      <t>メ</t>
    </rPh>
    <rPh sb="58" eb="59">
      <t>ム</t>
    </rPh>
    <rPh sb="60" eb="62">
      <t>テキセイ</t>
    </rPh>
    <rPh sb="63" eb="65">
      <t>リョウキン</t>
    </rPh>
    <rPh sb="65" eb="67">
      <t>カイテイ</t>
    </rPh>
    <rPh sb="68" eb="70">
      <t>ジッシ</t>
    </rPh>
    <phoneticPr fontId="1"/>
  </si>
  <si>
    <t>損益・欠損・支払能力に該当する数値については、企業会計初年度であり、判断出来る段階ではない。債務残高が高いのは、平成１７年合併以降、老朽管路・施設の更新を行った為であり、老朽化対策がなされ、安定した水供給が適正になされていると考える。供給した配水量の効率性にも現れているが、人口減少に伴う給水人口の減少から配水量・管路の効率は低い。このことから、平成３１年４月１日料金改定を施行する事で、累積赤字に陥らぬよう健全経営を図る。
有収率が低いことについては、漏水修理した場合に減免措置があり、寒冷地である事から減免分の水量が多い事、また、未更新の別荘地区本管の漏水があるためと思われるので、本管の更新計画について検討をしているところである。</t>
    <rPh sb="0" eb="2">
      <t>ソンエキ</t>
    </rPh>
    <rPh sb="3" eb="5">
      <t>ケッソン</t>
    </rPh>
    <rPh sb="6" eb="8">
      <t>シハライ</t>
    </rPh>
    <rPh sb="8" eb="10">
      <t>ノウリョク</t>
    </rPh>
    <rPh sb="11" eb="13">
      <t>ガイトウ</t>
    </rPh>
    <rPh sb="15" eb="17">
      <t>スウチ</t>
    </rPh>
    <rPh sb="23" eb="25">
      <t>キギョウ</t>
    </rPh>
    <rPh sb="25" eb="27">
      <t>カイケイ</t>
    </rPh>
    <rPh sb="27" eb="30">
      <t>ショネンド</t>
    </rPh>
    <rPh sb="34" eb="36">
      <t>ハンダン</t>
    </rPh>
    <rPh sb="36" eb="38">
      <t>デキ</t>
    </rPh>
    <rPh sb="39" eb="41">
      <t>ダンカイ</t>
    </rPh>
    <rPh sb="46" eb="48">
      <t>サイム</t>
    </rPh>
    <rPh sb="48" eb="50">
      <t>ザンダカ</t>
    </rPh>
    <rPh sb="51" eb="52">
      <t>タカ</t>
    </rPh>
    <rPh sb="56" eb="58">
      <t>ヘイセイ</t>
    </rPh>
    <rPh sb="60" eb="61">
      <t>ネン</t>
    </rPh>
    <rPh sb="61" eb="63">
      <t>ガッペイ</t>
    </rPh>
    <rPh sb="63" eb="65">
      <t>イコウ</t>
    </rPh>
    <rPh sb="66" eb="68">
      <t>ロウキュウ</t>
    </rPh>
    <rPh sb="68" eb="69">
      <t>カン</t>
    </rPh>
    <rPh sb="69" eb="70">
      <t>ロ</t>
    </rPh>
    <rPh sb="71" eb="73">
      <t>シセツ</t>
    </rPh>
    <rPh sb="74" eb="76">
      <t>コウシン</t>
    </rPh>
    <rPh sb="77" eb="78">
      <t>オコナ</t>
    </rPh>
    <rPh sb="80" eb="81">
      <t>タメ</t>
    </rPh>
    <rPh sb="85" eb="88">
      <t>ロウキュウカ</t>
    </rPh>
    <rPh sb="88" eb="90">
      <t>タイサク</t>
    </rPh>
    <rPh sb="95" eb="97">
      <t>アンテイ</t>
    </rPh>
    <rPh sb="99" eb="100">
      <t>ミズ</t>
    </rPh>
    <rPh sb="100" eb="102">
      <t>キョウキュウ</t>
    </rPh>
    <rPh sb="103" eb="105">
      <t>テキセイ</t>
    </rPh>
    <rPh sb="113" eb="114">
      <t>カンガ</t>
    </rPh>
    <rPh sb="117" eb="119">
      <t>キョウキュウ</t>
    </rPh>
    <rPh sb="121" eb="124">
      <t>ハイスイリョウ</t>
    </rPh>
    <rPh sb="125" eb="128">
      <t>コウリツセイ</t>
    </rPh>
    <rPh sb="130" eb="131">
      <t>アラワ</t>
    </rPh>
    <rPh sb="137" eb="139">
      <t>ジンコウ</t>
    </rPh>
    <rPh sb="139" eb="141">
      <t>ゲンショウ</t>
    </rPh>
    <rPh sb="142" eb="143">
      <t>トモナ</t>
    </rPh>
    <rPh sb="144" eb="146">
      <t>キュウスイ</t>
    </rPh>
    <rPh sb="146" eb="148">
      <t>ジンコウ</t>
    </rPh>
    <rPh sb="149" eb="151">
      <t>ゲンショウ</t>
    </rPh>
    <rPh sb="153" eb="156">
      <t>ハイスイリョウ</t>
    </rPh>
    <rPh sb="157" eb="159">
      <t>カンロ</t>
    </rPh>
    <rPh sb="160" eb="162">
      <t>コウリツ</t>
    </rPh>
    <rPh sb="163" eb="164">
      <t>ヒク</t>
    </rPh>
    <rPh sb="173" eb="175">
      <t>ヘイセイ</t>
    </rPh>
    <rPh sb="177" eb="178">
      <t>ネン</t>
    </rPh>
    <rPh sb="179" eb="180">
      <t>ガツ</t>
    </rPh>
    <rPh sb="181" eb="182">
      <t>ニチ</t>
    </rPh>
    <rPh sb="182" eb="184">
      <t>リョウキン</t>
    </rPh>
    <rPh sb="184" eb="186">
      <t>カイテイ</t>
    </rPh>
    <rPh sb="187" eb="189">
      <t>シコウ</t>
    </rPh>
    <rPh sb="191" eb="192">
      <t>コト</t>
    </rPh>
    <rPh sb="194" eb="196">
      <t>ルイセキ</t>
    </rPh>
    <rPh sb="196" eb="198">
      <t>アカジ</t>
    </rPh>
    <rPh sb="199" eb="200">
      <t>オチイ</t>
    </rPh>
    <rPh sb="204" eb="206">
      <t>ケンゼン</t>
    </rPh>
    <rPh sb="206" eb="208">
      <t>ケイエイ</t>
    </rPh>
    <rPh sb="209" eb="210">
      <t>ハカ</t>
    </rPh>
    <rPh sb="213" eb="215">
      <t>ユウシュウ</t>
    </rPh>
    <rPh sb="215" eb="216">
      <t>リツ</t>
    </rPh>
    <rPh sb="217" eb="218">
      <t>ヒク</t>
    </rPh>
    <rPh sb="255" eb="256">
      <t>ブン</t>
    </rPh>
    <rPh sb="293" eb="295">
      <t>ホンカン</t>
    </rPh>
    <rPh sb="296" eb="298">
      <t>コウシン</t>
    </rPh>
    <rPh sb="298" eb="300">
      <t>ケイカク</t>
    </rPh>
    <rPh sb="304" eb="306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</si>
</sst>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 &quot;#,##0.00"/>
    <numFmt numFmtId="177" formatCode="#,##0.00;&quot;△&quot;#,##0.00"/>
    <numFmt numFmtId="178" formatCode="#,##0.00;&quot;△&quot;#,##0.00;&quot;-&quot;"/>
    <numFmt numFmtId="179" formatCode="#,##0;&quot;△&quot;#,##0"/>
    <numFmt numFmtId="180" formatCode="ge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NumberFormat="1" applyFill="1" applyBorder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80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9" xfId="0" applyFill="1" applyBorder="1" applyAlignment="1">
      <alignment vertical="center" shrinkToFit="1"/>
    </xf>
    <xf numFmtId="177" fontId="0" fillId="5" borderId="9" xfId="1" applyNumberFormat="1" applyFont="1" applyFill="1" applyBorder="1" applyAlignment="1">
      <alignment vertical="center" shrinkToFit="1"/>
    </xf>
    <xf numFmtId="177" fontId="0" fillId="0" borderId="9" xfId="1" applyNumberFormat="1" applyFont="1" applyBorder="1" applyAlignment="1">
      <alignment vertical="center" shrinkToFit="1"/>
    </xf>
    <xf numFmtId="178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76" fontId="0" fillId="0" borderId="0" xfId="1" applyNumberFormat="1" applyFont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9" fontId="3" fillId="0" borderId="9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6" xfId="0" applyNumberFormat="1" applyFont="1" applyBorder="1" applyAlignment="1" applyProtection="1">
      <alignment horizontal="center" vertical="center" shrinkToFit="1"/>
      <protection hidden="1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7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8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00-4F4F-969D-FD0785F2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5056"/>
        <c:axId val="850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00-4F4F-969D-FD0785F2E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5056"/>
        <c:axId val="85008768"/>
      </c:lineChart>
      <c:dateAx>
        <c:axId val="850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08768"/>
        <c:crosses val="autoZero"/>
        <c:auto val="1"/>
        <c:lblOffset val="100"/>
        <c:baseTimeUnit val="years"/>
      </c:dateAx>
      <c:valAx>
        <c:axId val="850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500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 paperSize="9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E-4841-B063-7F8E2EB2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70592"/>
        <c:axId val="870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BE-4841-B063-7F8E2EB2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0592"/>
        <c:axId val="87080960"/>
      </c:lineChart>
      <c:dateAx>
        <c:axId val="8707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80960"/>
        <c:crosses val="autoZero"/>
        <c:auto val="1"/>
        <c:lblOffset val="100"/>
        <c:baseTimeUnit val="years"/>
      </c:dateAx>
      <c:valAx>
        <c:axId val="870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707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A7-48ED-A405-07FC8E04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26752"/>
        <c:axId val="8842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A7-48ED-A405-07FC8E04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6752"/>
        <c:axId val="88428928"/>
      </c:lineChart>
      <c:dateAx>
        <c:axId val="8842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28928"/>
        <c:crosses val="autoZero"/>
        <c:auto val="1"/>
        <c:lblOffset val="100"/>
        <c:baseTimeUnit val="years"/>
      </c:dateAx>
      <c:valAx>
        <c:axId val="8842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842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01-4AC1-9030-A793670D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43840"/>
        <c:axId val="8505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01-4AC1-9030-A793670D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43840"/>
        <c:axId val="85054208"/>
      </c:lineChart>
      <c:dateAx>
        <c:axId val="850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54208"/>
        <c:crosses val="autoZero"/>
        <c:auto val="1"/>
        <c:lblOffset val="100"/>
        <c:baseTimeUnit val="years"/>
      </c:dateAx>
      <c:valAx>
        <c:axId val="85054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50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 paperSize="9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7E-4C45-A106-EE888CFD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6240"/>
        <c:axId val="8666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7E-4C45-A106-EE888CFDD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6240"/>
        <c:axId val="86668416"/>
      </c:lineChart>
      <c:dateAx>
        <c:axId val="8666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68416"/>
        <c:crosses val="autoZero"/>
        <c:auto val="1"/>
        <c:lblOffset val="100"/>
        <c:baseTimeUnit val="years"/>
      </c:dateAx>
      <c:valAx>
        <c:axId val="8666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66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F-4860-A73B-F25884A1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83008"/>
        <c:axId val="8671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CF-4860-A73B-F25884A1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3008"/>
        <c:axId val="86713856"/>
      </c:lineChart>
      <c:dateAx>
        <c:axId val="8668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13856"/>
        <c:crosses val="autoZero"/>
        <c:auto val="1"/>
        <c:lblOffset val="100"/>
        <c:baseTimeUnit val="years"/>
      </c:dateAx>
      <c:valAx>
        <c:axId val="8671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68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 paperSize="9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D-422F-BCD7-741B1715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1104"/>
        <c:axId val="8675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8D-422F-BCD7-741B17153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1104"/>
        <c:axId val="86757376"/>
      </c:lineChart>
      <c:dateAx>
        <c:axId val="8675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57376"/>
        <c:crosses val="autoZero"/>
        <c:auto val="1"/>
        <c:lblOffset val="100"/>
        <c:baseTimeUnit val="years"/>
      </c:dateAx>
      <c:valAx>
        <c:axId val="86757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75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46-42C2-82CB-B9F2CEFE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5392"/>
        <c:axId val="867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46-42C2-82CB-B9F2CEFE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5392"/>
        <c:axId val="86797312"/>
      </c:lineChart>
      <c:dateAx>
        <c:axId val="867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97312"/>
        <c:crosses val="autoZero"/>
        <c:auto val="1"/>
        <c:lblOffset val="100"/>
        <c:baseTimeUnit val="years"/>
      </c:dateAx>
      <c:valAx>
        <c:axId val="86797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7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7-4567-8E6C-73EE8E82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32256"/>
        <c:axId val="8683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7-4567-8E6C-73EE8E82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2256"/>
        <c:axId val="86834176"/>
      </c:lineChart>
      <c:dateAx>
        <c:axId val="8683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34176"/>
        <c:crosses val="autoZero"/>
        <c:auto val="1"/>
        <c:lblOffset val="100"/>
        <c:baseTimeUnit val="years"/>
      </c:dateAx>
      <c:valAx>
        <c:axId val="86834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83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C-4EFC-9EF0-9D320372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5888"/>
        <c:axId val="8688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CC-4EFC-9EF0-9D320372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5888"/>
        <c:axId val="86887808"/>
      </c:lineChart>
      <c:dateAx>
        <c:axId val="8688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87808"/>
        <c:crosses val="autoZero"/>
        <c:auto val="1"/>
        <c:lblOffset val="100"/>
        <c:baseTimeUnit val="years"/>
      </c:dateAx>
      <c:valAx>
        <c:axId val="8688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688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F-4D8A-9F39-761D0844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7440"/>
        <c:axId val="8703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4F-4D8A-9F39-761D0844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7440"/>
        <c:axId val="87039360"/>
      </c:lineChart>
      <c:dateAx>
        <c:axId val="8703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9360"/>
        <c:crosses val="autoZero"/>
        <c:auto val="1"/>
        <c:lblOffset val="100"/>
        <c:baseTimeUnit val="years"/>
      </c:dateAx>
      <c:valAx>
        <c:axId val="8703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8703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 paperSize="9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1029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103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1031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103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33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034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03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036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037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038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039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040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041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042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1043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1044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1045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1046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1047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1048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1049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【264.34】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1050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1051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9525</xdr:rowOff>
    </xdr:from>
    <xdr:to>
      <xdr:col>46</xdr:col>
      <xdr:colOff>0</xdr:colOff>
      <xdr:row>40</xdr:row>
      <xdr:rowOff>80645</xdr:rowOff>
    </xdr:to>
    <xdr:sp macro="" textlink="$K$85">
      <xdr:nvSpPr>
        <xdr:cNvPr id="1052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1053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【165.71】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1054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【104.36】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1055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1056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【15.89】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1057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【0.69】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</row>
    <row r="3" spans="1:78" ht="9.75" customHeight="1" x14ac:dyDescent="0.15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9.75" customHeight="1" x14ac:dyDescent="0.15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長和町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4"/>
      <c r="AF6" s="44"/>
      <c r="AG6" s="44"/>
      <c r="AH6" s="7"/>
      <c r="AI6" s="7"/>
      <c r="AJ6" s="7"/>
      <c r="AK6" s="7"/>
      <c r="AL6" s="7"/>
      <c r="AM6" s="7"/>
      <c r="AN6" s="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3</v>
      </c>
      <c r="C7" s="46"/>
      <c r="D7" s="46"/>
      <c r="E7" s="46"/>
      <c r="F7" s="46"/>
      <c r="G7" s="46"/>
      <c r="H7" s="46"/>
      <c r="I7" s="45" t="s">
        <v>8</v>
      </c>
      <c r="J7" s="46"/>
      <c r="K7" s="46"/>
      <c r="L7" s="46"/>
      <c r="M7" s="46"/>
      <c r="N7" s="46"/>
      <c r="O7" s="47"/>
      <c r="P7" s="48" t="s">
        <v>2</v>
      </c>
      <c r="Q7" s="48"/>
      <c r="R7" s="48"/>
      <c r="S7" s="48"/>
      <c r="T7" s="48"/>
      <c r="U7" s="48"/>
      <c r="V7" s="48"/>
      <c r="W7" s="48" t="s">
        <v>6</v>
      </c>
      <c r="X7" s="48"/>
      <c r="Y7" s="48"/>
      <c r="Z7" s="48"/>
      <c r="AA7" s="48"/>
      <c r="AB7" s="48"/>
      <c r="AC7" s="48"/>
      <c r="AD7" s="48" t="s">
        <v>14</v>
      </c>
      <c r="AE7" s="48"/>
      <c r="AF7" s="48"/>
      <c r="AG7" s="48"/>
      <c r="AH7" s="48"/>
      <c r="AI7" s="48"/>
      <c r="AJ7" s="48"/>
      <c r="AK7" s="7"/>
      <c r="AL7" s="48" t="s">
        <v>15</v>
      </c>
      <c r="AM7" s="48"/>
      <c r="AN7" s="48"/>
      <c r="AO7" s="48"/>
      <c r="AP7" s="48"/>
      <c r="AQ7" s="48"/>
      <c r="AR7" s="48"/>
      <c r="AS7" s="48"/>
      <c r="AT7" s="45" t="s">
        <v>12</v>
      </c>
      <c r="AU7" s="46"/>
      <c r="AV7" s="46"/>
      <c r="AW7" s="46"/>
      <c r="AX7" s="46"/>
      <c r="AY7" s="46"/>
      <c r="AZ7" s="46"/>
      <c r="BA7" s="46"/>
      <c r="BB7" s="48" t="s">
        <v>9</v>
      </c>
      <c r="BC7" s="48"/>
      <c r="BD7" s="48"/>
      <c r="BE7" s="48"/>
      <c r="BF7" s="48"/>
      <c r="BG7" s="48"/>
      <c r="BH7" s="48"/>
      <c r="BI7" s="48"/>
      <c r="BJ7" s="3"/>
      <c r="BK7" s="3"/>
      <c r="BL7" s="15" t="s">
        <v>17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9" t="str">
        <f>データ!$I$6</f>
        <v>法適用</v>
      </c>
      <c r="C8" s="50"/>
      <c r="D8" s="50"/>
      <c r="E8" s="50"/>
      <c r="F8" s="50"/>
      <c r="G8" s="50"/>
      <c r="H8" s="50"/>
      <c r="I8" s="49" t="str">
        <f>データ!$J$6</f>
        <v>水道事業</v>
      </c>
      <c r="J8" s="50"/>
      <c r="K8" s="50"/>
      <c r="L8" s="50"/>
      <c r="M8" s="50"/>
      <c r="N8" s="50"/>
      <c r="O8" s="51"/>
      <c r="P8" s="52" t="str">
        <f>データ!$K$6</f>
        <v>末端給水事業</v>
      </c>
      <c r="Q8" s="52"/>
      <c r="R8" s="52"/>
      <c r="S8" s="52"/>
      <c r="T8" s="52"/>
      <c r="U8" s="52"/>
      <c r="V8" s="52"/>
      <c r="W8" s="52" t="str">
        <f>データ!$L$6</f>
        <v>A8</v>
      </c>
      <c r="X8" s="52"/>
      <c r="Y8" s="52"/>
      <c r="Z8" s="52"/>
      <c r="AA8" s="52"/>
      <c r="AB8" s="52"/>
      <c r="AC8" s="52"/>
      <c r="AD8" s="52" t="str">
        <f>データ!$M$6</f>
        <v>その他</v>
      </c>
      <c r="AE8" s="52"/>
      <c r="AF8" s="52"/>
      <c r="AG8" s="52"/>
      <c r="AH8" s="52"/>
      <c r="AI8" s="52"/>
      <c r="AJ8" s="52"/>
      <c r="AK8" s="7"/>
      <c r="AL8" s="55">
        <f>データ!$R$6</f>
        <v>6223</v>
      </c>
      <c r="AM8" s="55"/>
      <c r="AN8" s="55"/>
      <c r="AO8" s="55"/>
      <c r="AP8" s="55"/>
      <c r="AQ8" s="55"/>
      <c r="AR8" s="55"/>
      <c r="AS8" s="55"/>
      <c r="AT8" s="56">
        <f>データ!$S$6</f>
        <v>183.86</v>
      </c>
      <c r="AU8" s="57"/>
      <c r="AV8" s="57"/>
      <c r="AW8" s="57"/>
      <c r="AX8" s="57"/>
      <c r="AY8" s="57"/>
      <c r="AZ8" s="57"/>
      <c r="BA8" s="57"/>
      <c r="BB8" s="58">
        <f>データ!$T$6</f>
        <v>33.85</v>
      </c>
      <c r="BC8" s="58"/>
      <c r="BD8" s="58"/>
      <c r="BE8" s="58"/>
      <c r="BF8" s="58"/>
      <c r="BG8" s="58"/>
      <c r="BH8" s="58"/>
      <c r="BI8" s="58"/>
      <c r="BJ8" s="3"/>
      <c r="BK8" s="3"/>
      <c r="BL8" s="65" t="s">
        <v>18</v>
      </c>
      <c r="BM8" s="66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5" t="s">
        <v>23</v>
      </c>
      <c r="C9" s="46"/>
      <c r="D9" s="46"/>
      <c r="E9" s="46"/>
      <c r="F9" s="46"/>
      <c r="G9" s="46"/>
      <c r="H9" s="46"/>
      <c r="I9" s="45" t="s">
        <v>25</v>
      </c>
      <c r="J9" s="46"/>
      <c r="K9" s="46"/>
      <c r="L9" s="46"/>
      <c r="M9" s="46"/>
      <c r="N9" s="46"/>
      <c r="O9" s="47"/>
      <c r="P9" s="48" t="s">
        <v>30</v>
      </c>
      <c r="Q9" s="48"/>
      <c r="R9" s="48"/>
      <c r="S9" s="48"/>
      <c r="T9" s="48"/>
      <c r="U9" s="48"/>
      <c r="V9" s="48"/>
      <c r="W9" s="48" t="s">
        <v>31</v>
      </c>
      <c r="X9" s="48"/>
      <c r="Y9" s="48"/>
      <c r="Z9" s="48"/>
      <c r="AA9" s="48"/>
      <c r="AB9" s="48"/>
      <c r="AC9" s="48"/>
      <c r="AD9" s="2"/>
      <c r="AE9" s="2"/>
      <c r="AF9" s="2"/>
      <c r="AG9" s="2"/>
      <c r="AH9" s="7"/>
      <c r="AI9" s="7"/>
      <c r="AJ9" s="7"/>
      <c r="AK9" s="7"/>
      <c r="AL9" s="48" t="s">
        <v>7</v>
      </c>
      <c r="AM9" s="48"/>
      <c r="AN9" s="48"/>
      <c r="AO9" s="48"/>
      <c r="AP9" s="48"/>
      <c r="AQ9" s="48"/>
      <c r="AR9" s="48"/>
      <c r="AS9" s="48"/>
      <c r="AT9" s="45" t="s">
        <v>28</v>
      </c>
      <c r="AU9" s="46"/>
      <c r="AV9" s="46"/>
      <c r="AW9" s="46"/>
      <c r="AX9" s="46"/>
      <c r="AY9" s="46"/>
      <c r="AZ9" s="46"/>
      <c r="BA9" s="46"/>
      <c r="BB9" s="48" t="s">
        <v>5</v>
      </c>
      <c r="BC9" s="48"/>
      <c r="BD9" s="48"/>
      <c r="BE9" s="48"/>
      <c r="BF9" s="48"/>
      <c r="BG9" s="48"/>
      <c r="BH9" s="48"/>
      <c r="BI9" s="48"/>
      <c r="BJ9" s="3"/>
      <c r="BK9" s="3"/>
      <c r="BL9" s="53" t="s">
        <v>34</v>
      </c>
      <c r="BM9" s="54"/>
      <c r="BN9" s="18" t="s">
        <v>11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56" t="str">
        <f>データ!$N$6</f>
        <v>-</v>
      </c>
      <c r="C10" s="57"/>
      <c r="D10" s="57"/>
      <c r="E10" s="57"/>
      <c r="F10" s="57"/>
      <c r="G10" s="57"/>
      <c r="H10" s="57"/>
      <c r="I10" s="56">
        <f>データ!$O$6</f>
        <v>61.14</v>
      </c>
      <c r="J10" s="57"/>
      <c r="K10" s="57"/>
      <c r="L10" s="57"/>
      <c r="M10" s="57"/>
      <c r="N10" s="57"/>
      <c r="O10" s="64"/>
      <c r="P10" s="58">
        <f>データ!$P$6</f>
        <v>118.4</v>
      </c>
      <c r="Q10" s="58"/>
      <c r="R10" s="58"/>
      <c r="S10" s="58"/>
      <c r="T10" s="58"/>
      <c r="U10" s="58"/>
      <c r="V10" s="58"/>
      <c r="W10" s="55">
        <f>データ!$Q$6</f>
        <v>2700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7"/>
      <c r="AI10" s="7"/>
      <c r="AJ10" s="7"/>
      <c r="AK10" s="7"/>
      <c r="AL10" s="55">
        <f>データ!$U$6</f>
        <v>7329</v>
      </c>
      <c r="AM10" s="55"/>
      <c r="AN10" s="55"/>
      <c r="AO10" s="55"/>
      <c r="AP10" s="55"/>
      <c r="AQ10" s="55"/>
      <c r="AR10" s="55"/>
      <c r="AS10" s="55"/>
      <c r="AT10" s="56">
        <f>データ!$V$6</f>
        <v>183.86</v>
      </c>
      <c r="AU10" s="57"/>
      <c r="AV10" s="57"/>
      <c r="AW10" s="57"/>
      <c r="AX10" s="57"/>
      <c r="AY10" s="57"/>
      <c r="AZ10" s="57"/>
      <c r="BA10" s="57"/>
      <c r="BB10" s="58">
        <f>データ!$W$6</f>
        <v>39.86</v>
      </c>
      <c r="BC10" s="58"/>
      <c r="BD10" s="58"/>
      <c r="BE10" s="58"/>
      <c r="BF10" s="58"/>
      <c r="BG10" s="58"/>
      <c r="BH10" s="58"/>
      <c r="BI10" s="58"/>
      <c r="BJ10" s="2"/>
      <c r="BK10" s="2"/>
      <c r="BL10" s="59" t="s">
        <v>16</v>
      </c>
      <c r="BM10" s="60"/>
      <c r="BN10" s="19" t="s">
        <v>37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13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 x14ac:dyDescent="0.15">
      <c r="A14" s="2"/>
      <c r="B14" s="67" t="s">
        <v>26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38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80" t="s">
        <v>118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79" t="s">
        <v>43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2"/>
      <c r="R34" s="79" t="s">
        <v>46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12"/>
      <c r="AG34" s="79" t="s">
        <v>0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12"/>
      <c r="AV34" s="79" t="s">
        <v>47</v>
      </c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13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2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2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12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13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73" t="s">
        <v>42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80" t="s">
        <v>116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15">
      <c r="A56" s="2"/>
      <c r="B56" s="4"/>
      <c r="C56" s="79" t="s">
        <v>51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2"/>
      <c r="R56" s="79" t="s">
        <v>19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12"/>
      <c r="AG56" s="79" t="s">
        <v>52</v>
      </c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12"/>
      <c r="AV56" s="79" t="s">
        <v>53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13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15">
      <c r="A57" s="2"/>
      <c r="B57" s="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2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12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12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13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15">
      <c r="A60" s="2"/>
      <c r="B60" s="70" t="s">
        <v>49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73" t="s">
        <v>50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80" t="s">
        <v>117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 x14ac:dyDescent="0.15">
      <c r="A79" s="2"/>
      <c r="B79" s="4"/>
      <c r="C79" s="79" t="s">
        <v>20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12"/>
      <c r="V79" s="12"/>
      <c r="W79" s="79" t="s">
        <v>55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12"/>
      <c r="AP79" s="12"/>
      <c r="AQ79" s="79" t="s">
        <v>22</v>
      </c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"/>
      <c r="BJ79" s="13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 x14ac:dyDescent="0.15">
      <c r="A80" s="2"/>
      <c r="B80" s="4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2"/>
      <c r="V80" s="12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12"/>
      <c r="AP80" s="12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"/>
      <c r="BJ80" s="13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3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11" t="s">
        <v>27</v>
      </c>
    </row>
    <row r="84" spans="1:78" hidden="1" x14ac:dyDescent="0.15">
      <c r="B84" s="6" t="s">
        <v>4</v>
      </c>
      <c r="C84" s="6"/>
      <c r="D84" s="6"/>
      <c r="E84" s="6" t="s">
        <v>56</v>
      </c>
      <c r="F84" s="6" t="s">
        <v>41</v>
      </c>
      <c r="G84" s="6" t="s">
        <v>58</v>
      </c>
      <c r="H84" s="6" t="s">
        <v>59</v>
      </c>
      <c r="I84" s="6" t="s">
        <v>61</v>
      </c>
      <c r="J84" s="6" t="s">
        <v>32</v>
      </c>
      <c r="K84" s="6" t="s">
        <v>62</v>
      </c>
      <c r="L84" s="6" t="s">
        <v>63</v>
      </c>
      <c r="M84" s="6" t="s">
        <v>54</v>
      </c>
      <c r="N84" s="6" t="s">
        <v>57</v>
      </c>
      <c r="O84" s="6" t="s">
        <v>40</v>
      </c>
    </row>
    <row r="85" spans="1:78" hidden="1" x14ac:dyDescent="0.15">
      <c r="B85" s="6"/>
      <c r="C85" s="6"/>
      <c r="D85" s="6"/>
      <c r="E85" s="6" t="str">
        <f>データ!AH6</f>
        <v>【113.39】</v>
      </c>
      <c r="F85" s="6" t="str">
        <f>データ!AS6</f>
        <v>【0.85】</v>
      </c>
      <c r="G85" s="6" t="str">
        <f>データ!BD6</f>
        <v>【264.34】</v>
      </c>
      <c r="H85" s="6" t="str">
        <f>データ!BO6</f>
        <v>【274.27】</v>
      </c>
      <c r="I85" s="6" t="str">
        <f>データ!BZ6</f>
        <v>【104.36】</v>
      </c>
      <c r="J85" s="6" t="str">
        <f>データ!CK6</f>
        <v>【165.71】</v>
      </c>
      <c r="K85" s="6" t="str">
        <f>データ!CV6</f>
        <v>【60.41】</v>
      </c>
      <c r="L85" s="6" t="str">
        <f>データ!DG6</f>
        <v>【89.93】</v>
      </c>
      <c r="M85" s="6" t="str">
        <f>データ!DR6</f>
        <v>【48.12】</v>
      </c>
      <c r="N85" s="6" t="str">
        <f>データ!EC6</f>
        <v>【15.89】</v>
      </c>
      <c r="O85" s="6" t="str">
        <f>データ!EN6</f>
        <v>【0.69】</v>
      </c>
    </row>
  </sheetData>
  <sheetProtection sheet="1" objects="1" scenarios="1" formatCells="0" formatColumns="0" formatRows="0"/>
  <mergeCells count="55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14:BJ15"/>
    <mergeCell ref="BL14:BZ15"/>
    <mergeCell ref="C34:P35"/>
    <mergeCell ref="R34:AE35"/>
    <mergeCell ref="AG34:AT35"/>
    <mergeCell ref="AV34:BI35"/>
    <mergeCell ref="BL16:BZ44"/>
    <mergeCell ref="AT10:BA10"/>
    <mergeCell ref="BB10:BI10"/>
    <mergeCell ref="BL10:BM10"/>
    <mergeCell ref="B2:BZ4"/>
    <mergeCell ref="BL11:BZ13"/>
    <mergeCell ref="B10:H10"/>
    <mergeCell ref="I10:O10"/>
    <mergeCell ref="P10:V10"/>
    <mergeCell ref="W10:AC10"/>
    <mergeCell ref="AL10:AS10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AL7:AS7"/>
    <mergeCell ref="AT7:BA7"/>
    <mergeCell ref="BB7:BI7"/>
    <mergeCell ref="AL8:AS8"/>
    <mergeCell ref="AT8:BA8"/>
    <mergeCell ref="BB8:BI8"/>
    <mergeCell ref="B8:H8"/>
    <mergeCell ref="I8:O8"/>
    <mergeCell ref="P8:V8"/>
    <mergeCell ref="W8:AC8"/>
    <mergeCell ref="AD8:AJ8"/>
    <mergeCell ref="B6:AG6"/>
    <mergeCell ref="B7:H7"/>
    <mergeCell ref="I7:O7"/>
    <mergeCell ref="P7:V7"/>
    <mergeCell ref="W7:AC7"/>
    <mergeCell ref="AD7:AJ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36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>
        <v>1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/>
      <c r="AI1" s="36">
        <v>1</v>
      </c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/>
      <c r="AT1" s="36">
        <v>1</v>
      </c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/>
      <c r="BE1" s="36">
        <v>1</v>
      </c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/>
      <c r="BP1" s="36">
        <v>1</v>
      </c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/>
      <c r="CA1" s="36">
        <v>1</v>
      </c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/>
      <c r="CL1" s="36">
        <v>1</v>
      </c>
      <c r="CM1" s="36">
        <v>1</v>
      </c>
      <c r="CN1" s="36">
        <v>1</v>
      </c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/>
      <c r="CW1" s="36">
        <v>1</v>
      </c>
      <c r="CX1" s="36">
        <v>1</v>
      </c>
      <c r="CY1" s="36">
        <v>1</v>
      </c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/>
      <c r="DH1" s="36">
        <v>1</v>
      </c>
      <c r="DI1" s="36">
        <v>1</v>
      </c>
      <c r="DJ1" s="36">
        <v>1</v>
      </c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/>
      <c r="DS1" s="36">
        <v>1</v>
      </c>
      <c r="DT1" s="36">
        <v>1</v>
      </c>
      <c r="DU1" s="36">
        <v>1</v>
      </c>
      <c r="DV1" s="36">
        <v>1</v>
      </c>
      <c r="DW1" s="36">
        <v>1</v>
      </c>
      <c r="DX1" s="36">
        <v>1</v>
      </c>
      <c r="DY1" s="36">
        <v>1</v>
      </c>
      <c r="DZ1" s="36">
        <v>1</v>
      </c>
      <c r="EA1" s="36">
        <v>1</v>
      </c>
      <c r="EB1" s="36">
        <v>1</v>
      </c>
      <c r="EC1" s="36"/>
      <c r="ED1" s="36">
        <v>1</v>
      </c>
      <c r="EE1" s="36">
        <v>1</v>
      </c>
      <c r="EF1" s="36">
        <v>1</v>
      </c>
      <c r="EG1" s="36">
        <v>1</v>
      </c>
      <c r="EH1" s="36">
        <v>1</v>
      </c>
      <c r="EI1" s="36">
        <v>1</v>
      </c>
      <c r="EJ1" s="36">
        <v>1</v>
      </c>
      <c r="EK1" s="36">
        <v>1</v>
      </c>
      <c r="EL1" s="36">
        <v>1</v>
      </c>
      <c r="EM1" s="36">
        <v>1</v>
      </c>
      <c r="EN1" s="36"/>
    </row>
    <row r="2" spans="1:144" x14ac:dyDescent="0.15">
      <c r="A2" s="28" t="s">
        <v>64</v>
      </c>
      <c r="B2" s="28">
        <f t="shared" ref="B2:EN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</row>
    <row r="3" spans="1:144" x14ac:dyDescent="0.15">
      <c r="A3" s="28" t="s">
        <v>45</v>
      </c>
      <c r="B3" s="30" t="s">
        <v>65</v>
      </c>
      <c r="C3" s="30" t="s">
        <v>48</v>
      </c>
      <c r="D3" s="30" t="s">
        <v>24</v>
      </c>
      <c r="E3" s="30" t="s">
        <v>33</v>
      </c>
      <c r="F3" s="30" t="s">
        <v>60</v>
      </c>
      <c r="G3" s="30" t="s">
        <v>66</v>
      </c>
      <c r="H3" s="83" t="s">
        <v>10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67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49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15">
      <c r="A4" s="28" t="s">
        <v>44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90" t="s">
        <v>68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69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70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39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71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72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73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74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75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29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77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15">
      <c r="A5" s="28" t="s">
        <v>78</v>
      </c>
      <c r="B5" s="32"/>
      <c r="C5" s="32"/>
      <c r="D5" s="32"/>
      <c r="E5" s="32"/>
      <c r="F5" s="32"/>
      <c r="G5" s="32"/>
      <c r="H5" s="37" t="s">
        <v>76</v>
      </c>
      <c r="I5" s="37" t="s">
        <v>79</v>
      </c>
      <c r="J5" s="37" t="s">
        <v>80</v>
      </c>
      <c r="K5" s="37" t="s">
        <v>81</v>
      </c>
      <c r="L5" s="37" t="s">
        <v>82</v>
      </c>
      <c r="M5" s="37" t="s">
        <v>14</v>
      </c>
      <c r="N5" s="37" t="s">
        <v>83</v>
      </c>
      <c r="O5" s="37" t="s">
        <v>84</v>
      </c>
      <c r="P5" s="37" t="s">
        <v>85</v>
      </c>
      <c r="Q5" s="37" t="s">
        <v>86</v>
      </c>
      <c r="R5" s="37" t="s">
        <v>87</v>
      </c>
      <c r="S5" s="37" t="s">
        <v>88</v>
      </c>
      <c r="T5" s="37" t="s">
        <v>89</v>
      </c>
      <c r="U5" s="37" t="s">
        <v>90</v>
      </c>
      <c r="V5" s="37" t="s">
        <v>91</v>
      </c>
      <c r="W5" s="37" t="s">
        <v>92</v>
      </c>
      <c r="X5" s="37" t="s">
        <v>93</v>
      </c>
      <c r="Y5" s="37" t="s">
        <v>94</v>
      </c>
      <c r="Z5" s="37" t="s">
        <v>95</v>
      </c>
      <c r="AA5" s="37" t="s">
        <v>96</v>
      </c>
      <c r="AB5" s="37" t="s">
        <v>97</v>
      </c>
      <c r="AC5" s="37" t="s">
        <v>98</v>
      </c>
      <c r="AD5" s="37" t="s">
        <v>99</v>
      </c>
      <c r="AE5" s="37" t="s">
        <v>100</v>
      </c>
      <c r="AF5" s="37" t="s">
        <v>101</v>
      </c>
      <c r="AG5" s="37" t="s">
        <v>102</v>
      </c>
      <c r="AH5" s="37" t="s">
        <v>4</v>
      </c>
      <c r="AI5" s="37" t="s">
        <v>93</v>
      </c>
      <c r="AJ5" s="37" t="s">
        <v>94</v>
      </c>
      <c r="AK5" s="37" t="s">
        <v>95</v>
      </c>
      <c r="AL5" s="37" t="s">
        <v>96</v>
      </c>
      <c r="AM5" s="37" t="s">
        <v>97</v>
      </c>
      <c r="AN5" s="37" t="s">
        <v>98</v>
      </c>
      <c r="AO5" s="37" t="s">
        <v>99</v>
      </c>
      <c r="AP5" s="37" t="s">
        <v>100</v>
      </c>
      <c r="AQ5" s="37" t="s">
        <v>101</v>
      </c>
      <c r="AR5" s="37" t="s">
        <v>102</v>
      </c>
      <c r="AS5" s="37" t="s">
        <v>103</v>
      </c>
      <c r="AT5" s="37" t="s">
        <v>93</v>
      </c>
      <c r="AU5" s="37" t="s">
        <v>94</v>
      </c>
      <c r="AV5" s="37" t="s">
        <v>95</v>
      </c>
      <c r="AW5" s="37" t="s">
        <v>96</v>
      </c>
      <c r="AX5" s="37" t="s">
        <v>97</v>
      </c>
      <c r="AY5" s="37" t="s">
        <v>98</v>
      </c>
      <c r="AZ5" s="37" t="s">
        <v>99</v>
      </c>
      <c r="BA5" s="37" t="s">
        <v>100</v>
      </c>
      <c r="BB5" s="37" t="s">
        <v>101</v>
      </c>
      <c r="BC5" s="37" t="s">
        <v>102</v>
      </c>
      <c r="BD5" s="37" t="s">
        <v>103</v>
      </c>
      <c r="BE5" s="37" t="s">
        <v>93</v>
      </c>
      <c r="BF5" s="37" t="s">
        <v>94</v>
      </c>
      <c r="BG5" s="37" t="s">
        <v>95</v>
      </c>
      <c r="BH5" s="37" t="s">
        <v>96</v>
      </c>
      <c r="BI5" s="37" t="s">
        <v>97</v>
      </c>
      <c r="BJ5" s="37" t="s">
        <v>98</v>
      </c>
      <c r="BK5" s="37" t="s">
        <v>99</v>
      </c>
      <c r="BL5" s="37" t="s">
        <v>100</v>
      </c>
      <c r="BM5" s="37" t="s">
        <v>101</v>
      </c>
      <c r="BN5" s="37" t="s">
        <v>102</v>
      </c>
      <c r="BO5" s="37" t="s">
        <v>103</v>
      </c>
      <c r="BP5" s="37" t="s">
        <v>93</v>
      </c>
      <c r="BQ5" s="37" t="s">
        <v>94</v>
      </c>
      <c r="BR5" s="37" t="s">
        <v>95</v>
      </c>
      <c r="BS5" s="37" t="s">
        <v>96</v>
      </c>
      <c r="BT5" s="37" t="s">
        <v>97</v>
      </c>
      <c r="BU5" s="37" t="s">
        <v>98</v>
      </c>
      <c r="BV5" s="37" t="s">
        <v>99</v>
      </c>
      <c r="BW5" s="37" t="s">
        <v>100</v>
      </c>
      <c r="BX5" s="37" t="s">
        <v>101</v>
      </c>
      <c r="BY5" s="37" t="s">
        <v>102</v>
      </c>
      <c r="BZ5" s="37" t="s">
        <v>103</v>
      </c>
      <c r="CA5" s="37" t="s">
        <v>93</v>
      </c>
      <c r="CB5" s="37" t="s">
        <v>94</v>
      </c>
      <c r="CC5" s="37" t="s">
        <v>95</v>
      </c>
      <c r="CD5" s="37" t="s">
        <v>96</v>
      </c>
      <c r="CE5" s="37" t="s">
        <v>97</v>
      </c>
      <c r="CF5" s="37" t="s">
        <v>98</v>
      </c>
      <c r="CG5" s="37" t="s">
        <v>99</v>
      </c>
      <c r="CH5" s="37" t="s">
        <v>100</v>
      </c>
      <c r="CI5" s="37" t="s">
        <v>101</v>
      </c>
      <c r="CJ5" s="37" t="s">
        <v>102</v>
      </c>
      <c r="CK5" s="37" t="s">
        <v>103</v>
      </c>
      <c r="CL5" s="37" t="s">
        <v>93</v>
      </c>
      <c r="CM5" s="37" t="s">
        <v>94</v>
      </c>
      <c r="CN5" s="37" t="s">
        <v>95</v>
      </c>
      <c r="CO5" s="37" t="s">
        <v>96</v>
      </c>
      <c r="CP5" s="37" t="s">
        <v>97</v>
      </c>
      <c r="CQ5" s="37" t="s">
        <v>98</v>
      </c>
      <c r="CR5" s="37" t="s">
        <v>99</v>
      </c>
      <c r="CS5" s="37" t="s">
        <v>100</v>
      </c>
      <c r="CT5" s="37" t="s">
        <v>101</v>
      </c>
      <c r="CU5" s="37" t="s">
        <v>102</v>
      </c>
      <c r="CV5" s="37" t="s">
        <v>103</v>
      </c>
      <c r="CW5" s="37" t="s">
        <v>93</v>
      </c>
      <c r="CX5" s="37" t="s">
        <v>94</v>
      </c>
      <c r="CY5" s="37" t="s">
        <v>95</v>
      </c>
      <c r="CZ5" s="37" t="s">
        <v>96</v>
      </c>
      <c r="DA5" s="37" t="s">
        <v>97</v>
      </c>
      <c r="DB5" s="37" t="s">
        <v>98</v>
      </c>
      <c r="DC5" s="37" t="s">
        <v>99</v>
      </c>
      <c r="DD5" s="37" t="s">
        <v>100</v>
      </c>
      <c r="DE5" s="37" t="s">
        <v>101</v>
      </c>
      <c r="DF5" s="37" t="s">
        <v>102</v>
      </c>
      <c r="DG5" s="37" t="s">
        <v>103</v>
      </c>
      <c r="DH5" s="37" t="s">
        <v>93</v>
      </c>
      <c r="DI5" s="37" t="s">
        <v>94</v>
      </c>
      <c r="DJ5" s="37" t="s">
        <v>95</v>
      </c>
      <c r="DK5" s="37" t="s">
        <v>96</v>
      </c>
      <c r="DL5" s="37" t="s">
        <v>97</v>
      </c>
      <c r="DM5" s="37" t="s">
        <v>98</v>
      </c>
      <c r="DN5" s="37" t="s">
        <v>99</v>
      </c>
      <c r="DO5" s="37" t="s">
        <v>100</v>
      </c>
      <c r="DP5" s="37" t="s">
        <v>101</v>
      </c>
      <c r="DQ5" s="37" t="s">
        <v>102</v>
      </c>
      <c r="DR5" s="37" t="s">
        <v>103</v>
      </c>
      <c r="DS5" s="37" t="s">
        <v>93</v>
      </c>
      <c r="DT5" s="37" t="s">
        <v>94</v>
      </c>
      <c r="DU5" s="37" t="s">
        <v>95</v>
      </c>
      <c r="DV5" s="37" t="s">
        <v>96</v>
      </c>
      <c r="DW5" s="37" t="s">
        <v>97</v>
      </c>
      <c r="DX5" s="37" t="s">
        <v>98</v>
      </c>
      <c r="DY5" s="37" t="s">
        <v>99</v>
      </c>
      <c r="DZ5" s="37" t="s">
        <v>100</v>
      </c>
      <c r="EA5" s="37" t="s">
        <v>101</v>
      </c>
      <c r="EB5" s="37" t="s">
        <v>102</v>
      </c>
      <c r="EC5" s="37" t="s">
        <v>103</v>
      </c>
      <c r="ED5" s="37" t="s">
        <v>93</v>
      </c>
      <c r="EE5" s="37" t="s">
        <v>94</v>
      </c>
      <c r="EF5" s="37" t="s">
        <v>95</v>
      </c>
      <c r="EG5" s="37" t="s">
        <v>96</v>
      </c>
      <c r="EH5" s="37" t="s">
        <v>97</v>
      </c>
      <c r="EI5" s="37" t="s">
        <v>98</v>
      </c>
      <c r="EJ5" s="37" t="s">
        <v>99</v>
      </c>
      <c r="EK5" s="37" t="s">
        <v>100</v>
      </c>
      <c r="EL5" s="37" t="s">
        <v>101</v>
      </c>
      <c r="EM5" s="37" t="s">
        <v>102</v>
      </c>
      <c r="EN5" s="37" t="s">
        <v>103</v>
      </c>
    </row>
    <row r="6" spans="1:144" s="27" customFormat="1" x14ac:dyDescent="0.15">
      <c r="A6" s="28" t="s">
        <v>104</v>
      </c>
      <c r="B6" s="33">
        <f t="shared" ref="B6:W6" si="1">B7</f>
        <v>2017</v>
      </c>
      <c r="C6" s="33">
        <f t="shared" si="1"/>
        <v>203505</v>
      </c>
      <c r="D6" s="33">
        <f t="shared" si="1"/>
        <v>46</v>
      </c>
      <c r="E6" s="33">
        <f t="shared" si="1"/>
        <v>1</v>
      </c>
      <c r="F6" s="33">
        <f t="shared" si="1"/>
        <v>0</v>
      </c>
      <c r="G6" s="33">
        <f t="shared" si="1"/>
        <v>1</v>
      </c>
      <c r="H6" s="33" t="str">
        <f t="shared" si="1"/>
        <v>長野県　長和町</v>
      </c>
      <c r="I6" s="33" t="str">
        <f t="shared" si="1"/>
        <v>法適用</v>
      </c>
      <c r="J6" s="33" t="str">
        <f t="shared" si="1"/>
        <v>水道事業</v>
      </c>
      <c r="K6" s="33" t="str">
        <f t="shared" si="1"/>
        <v>末端給水事業</v>
      </c>
      <c r="L6" s="33" t="str">
        <f t="shared" si="1"/>
        <v>A8</v>
      </c>
      <c r="M6" s="33" t="str">
        <f t="shared" si="1"/>
        <v>その他</v>
      </c>
      <c r="N6" s="38" t="str">
        <f t="shared" si="1"/>
        <v>-</v>
      </c>
      <c r="O6" s="38">
        <f t="shared" si="1"/>
        <v>61.14</v>
      </c>
      <c r="P6" s="38">
        <f t="shared" si="1"/>
        <v>118.4</v>
      </c>
      <c r="Q6" s="38">
        <f t="shared" si="1"/>
        <v>2700</v>
      </c>
      <c r="R6" s="38">
        <f t="shared" si="1"/>
        <v>6223</v>
      </c>
      <c r="S6" s="38">
        <f t="shared" si="1"/>
        <v>183.86</v>
      </c>
      <c r="T6" s="38">
        <f t="shared" si="1"/>
        <v>33.85</v>
      </c>
      <c r="U6" s="38">
        <f t="shared" si="1"/>
        <v>7329</v>
      </c>
      <c r="V6" s="38">
        <f t="shared" si="1"/>
        <v>183.86</v>
      </c>
      <c r="W6" s="38">
        <f t="shared" si="1"/>
        <v>39.86</v>
      </c>
      <c r="X6" s="40" t="str">
        <f t="shared" ref="X6:AG6" si="2">IF(X7="",NA(),X7)</f>
        <v>-</v>
      </c>
      <c r="Y6" s="40" t="str">
        <f t="shared" si="2"/>
        <v>-</v>
      </c>
      <c r="Z6" s="40" t="str">
        <f t="shared" si="2"/>
        <v>-</v>
      </c>
      <c r="AA6" s="40" t="str">
        <f t="shared" si="2"/>
        <v>-</v>
      </c>
      <c r="AB6" s="40">
        <f t="shared" si="2"/>
        <v>99.8</v>
      </c>
      <c r="AC6" s="40" t="str">
        <f t="shared" si="2"/>
        <v>-</v>
      </c>
      <c r="AD6" s="40" t="str">
        <f t="shared" si="2"/>
        <v>-</v>
      </c>
      <c r="AE6" s="40" t="str">
        <f t="shared" si="2"/>
        <v>-</v>
      </c>
      <c r="AF6" s="40" t="str">
        <f t="shared" si="2"/>
        <v>-</v>
      </c>
      <c r="AG6" s="40">
        <f t="shared" si="2"/>
        <v>104.47</v>
      </c>
      <c r="AH6" s="38" t="str">
        <f>IF(AH7="","",IF(AH7="-","【-】","【"&amp;SUBSTITUTE(TEXT(AH7,"#,##0.00"),"-","△")&amp;"】"))</f>
        <v>【113.39】</v>
      </c>
      <c r="AI6" s="40" t="str">
        <f t="shared" ref="AI6:AR6" si="3">IF(AI7="",NA(),AI7)</f>
        <v>-</v>
      </c>
      <c r="AJ6" s="40" t="str">
        <f t="shared" si="3"/>
        <v>-</v>
      </c>
      <c r="AK6" s="40" t="str">
        <f t="shared" si="3"/>
        <v>-</v>
      </c>
      <c r="AL6" s="40" t="str">
        <f t="shared" si="3"/>
        <v>-</v>
      </c>
      <c r="AM6" s="40">
        <f t="shared" si="3"/>
        <v>3.72</v>
      </c>
      <c r="AN6" s="40" t="str">
        <f t="shared" si="3"/>
        <v>-</v>
      </c>
      <c r="AO6" s="40" t="str">
        <f t="shared" si="3"/>
        <v>-</v>
      </c>
      <c r="AP6" s="40" t="str">
        <f t="shared" si="3"/>
        <v>-</v>
      </c>
      <c r="AQ6" s="40" t="str">
        <f t="shared" si="3"/>
        <v>-</v>
      </c>
      <c r="AR6" s="40">
        <f t="shared" si="3"/>
        <v>16.399999999999999</v>
      </c>
      <c r="AS6" s="38" t="str">
        <f>IF(AS7="","",IF(AS7="-","【-】","【"&amp;SUBSTITUTE(TEXT(AS7,"#,##0.00"),"-","△")&amp;"】"))</f>
        <v>【0.85】</v>
      </c>
      <c r="AT6" s="40" t="str">
        <f t="shared" ref="AT6:BC6" si="4">IF(AT7="",NA(),AT7)</f>
        <v>-</v>
      </c>
      <c r="AU6" s="40" t="str">
        <f t="shared" si="4"/>
        <v>-</v>
      </c>
      <c r="AV6" s="40" t="str">
        <f t="shared" si="4"/>
        <v>-</v>
      </c>
      <c r="AW6" s="40" t="str">
        <f t="shared" si="4"/>
        <v>-</v>
      </c>
      <c r="AX6" s="40">
        <f t="shared" si="4"/>
        <v>96.4</v>
      </c>
      <c r="AY6" s="40" t="str">
        <f t="shared" si="4"/>
        <v>-</v>
      </c>
      <c r="AZ6" s="40" t="str">
        <f t="shared" si="4"/>
        <v>-</v>
      </c>
      <c r="BA6" s="40" t="str">
        <f t="shared" si="4"/>
        <v>-</v>
      </c>
      <c r="BB6" s="40" t="str">
        <f t="shared" si="4"/>
        <v>-</v>
      </c>
      <c r="BC6" s="40">
        <f t="shared" si="4"/>
        <v>293.23</v>
      </c>
      <c r="BD6" s="38" t="str">
        <f>IF(BD7="","",IF(BD7="-","【-】","【"&amp;SUBSTITUTE(TEXT(BD7,"#,##0.00"),"-","△")&amp;"】"))</f>
        <v>【264.34】</v>
      </c>
      <c r="BE6" s="40" t="str">
        <f t="shared" ref="BE6:BN6" si="5">IF(BE7="",NA(),BE7)</f>
        <v>-</v>
      </c>
      <c r="BF6" s="40" t="str">
        <f t="shared" si="5"/>
        <v>-</v>
      </c>
      <c r="BG6" s="40" t="str">
        <f t="shared" si="5"/>
        <v>-</v>
      </c>
      <c r="BH6" s="40" t="str">
        <f t="shared" si="5"/>
        <v>-</v>
      </c>
      <c r="BI6" s="40">
        <f t="shared" si="5"/>
        <v>1153.08</v>
      </c>
      <c r="BJ6" s="40" t="str">
        <f t="shared" si="5"/>
        <v>-</v>
      </c>
      <c r="BK6" s="40" t="str">
        <f t="shared" si="5"/>
        <v>-</v>
      </c>
      <c r="BL6" s="40" t="str">
        <f t="shared" si="5"/>
        <v>-</v>
      </c>
      <c r="BM6" s="40" t="str">
        <f t="shared" si="5"/>
        <v>-</v>
      </c>
      <c r="BN6" s="40">
        <f t="shared" si="5"/>
        <v>542.29999999999995</v>
      </c>
      <c r="BO6" s="38" t="str">
        <f>IF(BO7="","",IF(BO7="-","【-】","【"&amp;SUBSTITUTE(TEXT(BO7,"#,##0.00"),"-","△")&amp;"】"))</f>
        <v>【274.27】</v>
      </c>
      <c r="BP6" s="40" t="str">
        <f t="shared" ref="BP6:BY6" si="6">IF(BP7="",NA(),BP7)</f>
        <v>-</v>
      </c>
      <c r="BQ6" s="40" t="str">
        <f t="shared" si="6"/>
        <v>-</v>
      </c>
      <c r="BR6" s="40" t="str">
        <f t="shared" si="6"/>
        <v>-</v>
      </c>
      <c r="BS6" s="40" t="str">
        <f t="shared" si="6"/>
        <v>-</v>
      </c>
      <c r="BT6" s="40">
        <f t="shared" si="6"/>
        <v>79.78</v>
      </c>
      <c r="BU6" s="40" t="str">
        <f t="shared" si="6"/>
        <v>-</v>
      </c>
      <c r="BV6" s="40" t="str">
        <f t="shared" si="6"/>
        <v>-</v>
      </c>
      <c r="BW6" s="40" t="str">
        <f t="shared" si="6"/>
        <v>-</v>
      </c>
      <c r="BX6" s="40" t="str">
        <f t="shared" si="6"/>
        <v>-</v>
      </c>
      <c r="BY6" s="40">
        <f t="shared" si="6"/>
        <v>87.51</v>
      </c>
      <c r="BZ6" s="38" t="str">
        <f>IF(BZ7="","",IF(BZ7="-","【-】","【"&amp;SUBSTITUTE(TEXT(BZ7,"#,##0.00"),"-","△")&amp;"】"))</f>
        <v>【104.36】</v>
      </c>
      <c r="CA6" s="40" t="str">
        <f t="shared" ref="CA6:CJ6" si="7">IF(CA7="",NA(),CA7)</f>
        <v>-</v>
      </c>
      <c r="CB6" s="40" t="str">
        <f t="shared" si="7"/>
        <v>-</v>
      </c>
      <c r="CC6" s="40" t="str">
        <f t="shared" si="7"/>
        <v>-</v>
      </c>
      <c r="CD6" s="40" t="str">
        <f t="shared" si="7"/>
        <v>-</v>
      </c>
      <c r="CE6" s="40">
        <f t="shared" si="7"/>
        <v>270.06</v>
      </c>
      <c r="CF6" s="40" t="str">
        <f t="shared" si="7"/>
        <v>-</v>
      </c>
      <c r="CG6" s="40" t="str">
        <f t="shared" si="7"/>
        <v>-</v>
      </c>
      <c r="CH6" s="40" t="str">
        <f t="shared" si="7"/>
        <v>-</v>
      </c>
      <c r="CI6" s="40" t="str">
        <f t="shared" si="7"/>
        <v>-</v>
      </c>
      <c r="CJ6" s="40">
        <f t="shared" si="7"/>
        <v>218.42</v>
      </c>
      <c r="CK6" s="38" t="str">
        <f>IF(CK7="","",IF(CK7="-","【-】","【"&amp;SUBSTITUTE(TEXT(CK7,"#,##0.00"),"-","△")&amp;"】"))</f>
        <v>【165.71】</v>
      </c>
      <c r="CL6" s="40" t="str">
        <f t="shared" ref="CL6:CU6" si="8">IF(CL7="",NA(),CL7)</f>
        <v>-</v>
      </c>
      <c r="CM6" s="40" t="str">
        <f t="shared" si="8"/>
        <v>-</v>
      </c>
      <c r="CN6" s="40" t="str">
        <f t="shared" si="8"/>
        <v>-</v>
      </c>
      <c r="CO6" s="40" t="str">
        <f t="shared" si="8"/>
        <v>-</v>
      </c>
      <c r="CP6" s="40">
        <f t="shared" si="8"/>
        <v>67</v>
      </c>
      <c r="CQ6" s="40" t="str">
        <f t="shared" si="8"/>
        <v>-</v>
      </c>
      <c r="CR6" s="40" t="str">
        <f t="shared" si="8"/>
        <v>-</v>
      </c>
      <c r="CS6" s="40" t="str">
        <f t="shared" si="8"/>
        <v>-</v>
      </c>
      <c r="CT6" s="40" t="str">
        <f t="shared" si="8"/>
        <v>-</v>
      </c>
      <c r="CU6" s="40">
        <f t="shared" si="8"/>
        <v>50.24</v>
      </c>
      <c r="CV6" s="38" t="str">
        <f>IF(CV7="","",IF(CV7="-","【-】","【"&amp;SUBSTITUTE(TEXT(CV7,"#,##0.00"),"-","△")&amp;"】"))</f>
        <v>【60.41】</v>
      </c>
      <c r="CW6" s="40" t="str">
        <f t="shared" ref="CW6:DF6" si="9">IF(CW7="",NA(),CW7)</f>
        <v>-</v>
      </c>
      <c r="CX6" s="40" t="str">
        <f t="shared" si="9"/>
        <v>-</v>
      </c>
      <c r="CY6" s="40" t="str">
        <f t="shared" si="9"/>
        <v>-</v>
      </c>
      <c r="CZ6" s="40" t="str">
        <f t="shared" si="9"/>
        <v>-</v>
      </c>
      <c r="DA6" s="40">
        <f t="shared" si="9"/>
        <v>41.6</v>
      </c>
      <c r="DB6" s="40" t="str">
        <f t="shared" si="9"/>
        <v>-</v>
      </c>
      <c r="DC6" s="40" t="str">
        <f t="shared" si="9"/>
        <v>-</v>
      </c>
      <c r="DD6" s="40" t="str">
        <f t="shared" si="9"/>
        <v>-</v>
      </c>
      <c r="DE6" s="40" t="str">
        <f t="shared" si="9"/>
        <v>-</v>
      </c>
      <c r="DF6" s="40">
        <f t="shared" si="9"/>
        <v>78.650000000000006</v>
      </c>
      <c r="DG6" s="38" t="str">
        <f>IF(DG7="","",IF(DG7="-","【-】","【"&amp;SUBSTITUTE(TEXT(DG7,"#,##0.00"),"-","△")&amp;"】"))</f>
        <v>【89.93】</v>
      </c>
      <c r="DH6" s="40" t="str">
        <f t="shared" ref="DH6:DQ6" si="10">IF(DH7="",NA(),DH7)</f>
        <v>-</v>
      </c>
      <c r="DI6" s="40" t="str">
        <f t="shared" si="10"/>
        <v>-</v>
      </c>
      <c r="DJ6" s="40" t="str">
        <f t="shared" si="10"/>
        <v>-</v>
      </c>
      <c r="DK6" s="40" t="str">
        <f t="shared" si="10"/>
        <v>-</v>
      </c>
      <c r="DL6" s="40">
        <f t="shared" si="10"/>
        <v>4.37</v>
      </c>
      <c r="DM6" s="40" t="str">
        <f t="shared" si="10"/>
        <v>-</v>
      </c>
      <c r="DN6" s="40" t="str">
        <f t="shared" si="10"/>
        <v>-</v>
      </c>
      <c r="DO6" s="40" t="str">
        <f t="shared" si="10"/>
        <v>-</v>
      </c>
      <c r="DP6" s="40" t="str">
        <f t="shared" si="10"/>
        <v>-</v>
      </c>
      <c r="DQ6" s="40">
        <f t="shared" si="10"/>
        <v>45.14</v>
      </c>
      <c r="DR6" s="38" t="str">
        <f>IF(DR7="","",IF(DR7="-","【-】","【"&amp;SUBSTITUTE(TEXT(DR7,"#,##0.00"),"-","△")&amp;"】"))</f>
        <v>【48.12】</v>
      </c>
      <c r="DS6" s="40" t="str">
        <f t="shared" ref="DS6:EB6" si="11">IF(DS7="",NA(),DS7)</f>
        <v>-</v>
      </c>
      <c r="DT6" s="40" t="str">
        <f t="shared" si="11"/>
        <v>-</v>
      </c>
      <c r="DU6" s="40" t="str">
        <f t="shared" si="11"/>
        <v>-</v>
      </c>
      <c r="DV6" s="40" t="str">
        <f t="shared" si="11"/>
        <v>-</v>
      </c>
      <c r="DW6" s="40">
        <f t="shared" si="11"/>
        <v>11.27</v>
      </c>
      <c r="DX6" s="40" t="str">
        <f t="shared" si="11"/>
        <v>-</v>
      </c>
      <c r="DY6" s="40" t="str">
        <f t="shared" si="11"/>
        <v>-</v>
      </c>
      <c r="DZ6" s="40" t="str">
        <f t="shared" si="11"/>
        <v>-</v>
      </c>
      <c r="EA6" s="40" t="str">
        <f t="shared" si="11"/>
        <v>-</v>
      </c>
      <c r="EB6" s="40">
        <f t="shared" si="11"/>
        <v>13.58</v>
      </c>
      <c r="EC6" s="38" t="str">
        <f>IF(EC7="","",IF(EC7="-","【-】","【"&amp;SUBSTITUTE(TEXT(EC7,"#,##0.00"),"-","△")&amp;"】"))</f>
        <v>【15.89】</v>
      </c>
      <c r="ED6" s="40" t="str">
        <f t="shared" ref="ED6:EM6" si="12">IF(ED7="",NA(),ED7)</f>
        <v>-</v>
      </c>
      <c r="EE6" s="40" t="str">
        <f t="shared" si="12"/>
        <v>-</v>
      </c>
      <c r="EF6" s="40" t="str">
        <f t="shared" si="12"/>
        <v>-</v>
      </c>
      <c r="EG6" s="40" t="str">
        <f t="shared" si="12"/>
        <v>-</v>
      </c>
      <c r="EH6" s="38">
        <f t="shared" si="12"/>
        <v>0</v>
      </c>
      <c r="EI6" s="40" t="str">
        <f t="shared" si="12"/>
        <v>-</v>
      </c>
      <c r="EJ6" s="40" t="str">
        <f t="shared" si="12"/>
        <v>-</v>
      </c>
      <c r="EK6" s="40" t="str">
        <f t="shared" si="12"/>
        <v>-</v>
      </c>
      <c r="EL6" s="40" t="str">
        <f t="shared" si="12"/>
        <v>-</v>
      </c>
      <c r="EM6" s="40">
        <f t="shared" si="12"/>
        <v>0.44</v>
      </c>
      <c r="EN6" s="38" t="str">
        <f>IF(EN7="","",IF(EN7="-","【-】","【"&amp;SUBSTITUTE(TEXT(EN7,"#,##0.00"),"-","△")&amp;"】"))</f>
        <v>【0.69】</v>
      </c>
    </row>
    <row r="7" spans="1:144" s="27" customFormat="1" x14ac:dyDescent="0.15">
      <c r="A7" s="28"/>
      <c r="B7" s="34">
        <v>2017</v>
      </c>
      <c r="C7" s="34">
        <v>203505</v>
      </c>
      <c r="D7" s="34">
        <v>46</v>
      </c>
      <c r="E7" s="34">
        <v>1</v>
      </c>
      <c r="F7" s="34">
        <v>0</v>
      </c>
      <c r="G7" s="34">
        <v>1</v>
      </c>
      <c r="H7" s="34" t="s">
        <v>35</v>
      </c>
      <c r="I7" s="34" t="s">
        <v>105</v>
      </c>
      <c r="J7" s="34" t="s">
        <v>106</v>
      </c>
      <c r="K7" s="34" t="s">
        <v>107</v>
      </c>
      <c r="L7" s="34" t="s">
        <v>108</v>
      </c>
      <c r="M7" s="34" t="s">
        <v>109</v>
      </c>
      <c r="N7" s="39" t="s">
        <v>110</v>
      </c>
      <c r="O7" s="39">
        <v>61.14</v>
      </c>
      <c r="P7" s="39">
        <v>118.4</v>
      </c>
      <c r="Q7" s="39">
        <v>2700</v>
      </c>
      <c r="R7" s="39">
        <v>6223</v>
      </c>
      <c r="S7" s="39">
        <v>183.86</v>
      </c>
      <c r="T7" s="39">
        <v>33.85</v>
      </c>
      <c r="U7" s="39">
        <v>7329</v>
      </c>
      <c r="V7" s="39">
        <v>183.86</v>
      </c>
      <c r="W7" s="39">
        <v>39.86</v>
      </c>
      <c r="X7" s="39" t="s">
        <v>110</v>
      </c>
      <c r="Y7" s="39" t="s">
        <v>110</v>
      </c>
      <c r="Z7" s="39" t="s">
        <v>110</v>
      </c>
      <c r="AA7" s="39" t="s">
        <v>110</v>
      </c>
      <c r="AB7" s="39">
        <v>99.8</v>
      </c>
      <c r="AC7" s="39" t="s">
        <v>110</v>
      </c>
      <c r="AD7" s="39" t="s">
        <v>110</v>
      </c>
      <c r="AE7" s="39" t="s">
        <v>110</v>
      </c>
      <c r="AF7" s="39" t="s">
        <v>110</v>
      </c>
      <c r="AG7" s="39">
        <v>104.47</v>
      </c>
      <c r="AH7" s="39">
        <v>113.39</v>
      </c>
      <c r="AI7" s="39" t="s">
        <v>110</v>
      </c>
      <c r="AJ7" s="39" t="s">
        <v>110</v>
      </c>
      <c r="AK7" s="39" t="s">
        <v>110</v>
      </c>
      <c r="AL7" s="39" t="s">
        <v>110</v>
      </c>
      <c r="AM7" s="39">
        <v>3.72</v>
      </c>
      <c r="AN7" s="39" t="s">
        <v>110</v>
      </c>
      <c r="AO7" s="39" t="s">
        <v>110</v>
      </c>
      <c r="AP7" s="39" t="s">
        <v>110</v>
      </c>
      <c r="AQ7" s="39" t="s">
        <v>110</v>
      </c>
      <c r="AR7" s="39">
        <v>16.399999999999999</v>
      </c>
      <c r="AS7" s="39">
        <v>0.85</v>
      </c>
      <c r="AT7" s="39" t="s">
        <v>110</v>
      </c>
      <c r="AU7" s="39" t="s">
        <v>110</v>
      </c>
      <c r="AV7" s="39" t="s">
        <v>110</v>
      </c>
      <c r="AW7" s="39" t="s">
        <v>110</v>
      </c>
      <c r="AX7" s="39">
        <v>96.4</v>
      </c>
      <c r="AY7" s="39" t="s">
        <v>110</v>
      </c>
      <c r="AZ7" s="39" t="s">
        <v>110</v>
      </c>
      <c r="BA7" s="39" t="s">
        <v>110</v>
      </c>
      <c r="BB7" s="39" t="s">
        <v>110</v>
      </c>
      <c r="BC7" s="39">
        <v>293.23</v>
      </c>
      <c r="BD7" s="39">
        <v>264.33999999999997</v>
      </c>
      <c r="BE7" s="39" t="s">
        <v>110</v>
      </c>
      <c r="BF7" s="39" t="s">
        <v>110</v>
      </c>
      <c r="BG7" s="39" t="s">
        <v>110</v>
      </c>
      <c r="BH7" s="39" t="s">
        <v>110</v>
      </c>
      <c r="BI7" s="39">
        <v>1153.08</v>
      </c>
      <c r="BJ7" s="39" t="s">
        <v>110</v>
      </c>
      <c r="BK7" s="39" t="s">
        <v>110</v>
      </c>
      <c r="BL7" s="39" t="s">
        <v>110</v>
      </c>
      <c r="BM7" s="39" t="s">
        <v>110</v>
      </c>
      <c r="BN7" s="39">
        <v>542.29999999999995</v>
      </c>
      <c r="BO7" s="39">
        <v>274.27</v>
      </c>
      <c r="BP7" s="39" t="s">
        <v>110</v>
      </c>
      <c r="BQ7" s="39" t="s">
        <v>110</v>
      </c>
      <c r="BR7" s="39" t="s">
        <v>110</v>
      </c>
      <c r="BS7" s="39" t="s">
        <v>110</v>
      </c>
      <c r="BT7" s="39">
        <v>79.78</v>
      </c>
      <c r="BU7" s="39" t="s">
        <v>110</v>
      </c>
      <c r="BV7" s="39" t="s">
        <v>110</v>
      </c>
      <c r="BW7" s="39" t="s">
        <v>110</v>
      </c>
      <c r="BX7" s="39" t="s">
        <v>110</v>
      </c>
      <c r="BY7" s="39">
        <v>87.51</v>
      </c>
      <c r="BZ7" s="39">
        <v>104.36</v>
      </c>
      <c r="CA7" s="39" t="s">
        <v>110</v>
      </c>
      <c r="CB7" s="39" t="s">
        <v>110</v>
      </c>
      <c r="CC7" s="39" t="s">
        <v>110</v>
      </c>
      <c r="CD7" s="39" t="s">
        <v>110</v>
      </c>
      <c r="CE7" s="39">
        <v>270.06</v>
      </c>
      <c r="CF7" s="39" t="s">
        <v>110</v>
      </c>
      <c r="CG7" s="39" t="s">
        <v>110</v>
      </c>
      <c r="CH7" s="39" t="s">
        <v>110</v>
      </c>
      <c r="CI7" s="39" t="s">
        <v>110</v>
      </c>
      <c r="CJ7" s="39">
        <v>218.42</v>
      </c>
      <c r="CK7" s="39">
        <v>165.71</v>
      </c>
      <c r="CL7" s="39" t="s">
        <v>110</v>
      </c>
      <c r="CM7" s="39" t="s">
        <v>110</v>
      </c>
      <c r="CN7" s="39" t="s">
        <v>110</v>
      </c>
      <c r="CO7" s="39" t="s">
        <v>110</v>
      </c>
      <c r="CP7" s="39">
        <v>67</v>
      </c>
      <c r="CQ7" s="39" t="s">
        <v>110</v>
      </c>
      <c r="CR7" s="39" t="s">
        <v>110</v>
      </c>
      <c r="CS7" s="39" t="s">
        <v>110</v>
      </c>
      <c r="CT7" s="39" t="s">
        <v>110</v>
      </c>
      <c r="CU7" s="39">
        <v>50.24</v>
      </c>
      <c r="CV7" s="39">
        <v>60.41</v>
      </c>
      <c r="CW7" s="39" t="s">
        <v>110</v>
      </c>
      <c r="CX7" s="39" t="s">
        <v>110</v>
      </c>
      <c r="CY7" s="39" t="s">
        <v>110</v>
      </c>
      <c r="CZ7" s="39" t="s">
        <v>110</v>
      </c>
      <c r="DA7" s="39">
        <v>41.6</v>
      </c>
      <c r="DB7" s="39" t="s">
        <v>110</v>
      </c>
      <c r="DC7" s="39" t="s">
        <v>110</v>
      </c>
      <c r="DD7" s="39" t="s">
        <v>110</v>
      </c>
      <c r="DE7" s="39" t="s">
        <v>110</v>
      </c>
      <c r="DF7" s="39">
        <v>78.650000000000006</v>
      </c>
      <c r="DG7" s="39">
        <v>89.93</v>
      </c>
      <c r="DH7" s="39" t="s">
        <v>110</v>
      </c>
      <c r="DI7" s="39" t="s">
        <v>110</v>
      </c>
      <c r="DJ7" s="39" t="s">
        <v>110</v>
      </c>
      <c r="DK7" s="39" t="s">
        <v>110</v>
      </c>
      <c r="DL7" s="39">
        <v>4.37</v>
      </c>
      <c r="DM7" s="39" t="s">
        <v>110</v>
      </c>
      <c r="DN7" s="39" t="s">
        <v>110</v>
      </c>
      <c r="DO7" s="39" t="s">
        <v>110</v>
      </c>
      <c r="DP7" s="39" t="s">
        <v>110</v>
      </c>
      <c r="DQ7" s="39">
        <v>45.14</v>
      </c>
      <c r="DR7" s="39">
        <v>48.12</v>
      </c>
      <c r="DS7" s="39" t="s">
        <v>110</v>
      </c>
      <c r="DT7" s="39" t="s">
        <v>110</v>
      </c>
      <c r="DU7" s="39" t="s">
        <v>110</v>
      </c>
      <c r="DV7" s="39" t="s">
        <v>110</v>
      </c>
      <c r="DW7" s="39">
        <v>11.27</v>
      </c>
      <c r="DX7" s="39" t="s">
        <v>110</v>
      </c>
      <c r="DY7" s="39" t="s">
        <v>110</v>
      </c>
      <c r="DZ7" s="39" t="s">
        <v>110</v>
      </c>
      <c r="EA7" s="39" t="s">
        <v>110</v>
      </c>
      <c r="EB7" s="39">
        <v>13.58</v>
      </c>
      <c r="EC7" s="39">
        <v>15.89</v>
      </c>
      <c r="ED7" s="39" t="s">
        <v>110</v>
      </c>
      <c r="EE7" s="39" t="s">
        <v>110</v>
      </c>
      <c r="EF7" s="39" t="s">
        <v>110</v>
      </c>
      <c r="EG7" s="39" t="s">
        <v>110</v>
      </c>
      <c r="EH7" s="39">
        <v>0</v>
      </c>
      <c r="EI7" s="39" t="s">
        <v>110</v>
      </c>
      <c r="EJ7" s="39" t="s">
        <v>110</v>
      </c>
      <c r="EK7" s="39" t="s">
        <v>110</v>
      </c>
      <c r="EL7" s="39" t="s">
        <v>110</v>
      </c>
      <c r="EM7" s="39">
        <v>0.44</v>
      </c>
      <c r="EN7" s="39">
        <v>0.69</v>
      </c>
    </row>
    <row r="8" spans="1:144" x14ac:dyDescent="0.15"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2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2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2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2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2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2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2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2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2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2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2"/>
    </row>
    <row r="9" spans="1:144" x14ac:dyDescent="0.15">
      <c r="A9" s="29"/>
      <c r="B9" s="29" t="s">
        <v>111</v>
      </c>
      <c r="C9" s="29" t="s">
        <v>112</v>
      </c>
      <c r="D9" s="29" t="s">
        <v>113</v>
      </c>
      <c r="E9" s="29" t="s">
        <v>114</v>
      </c>
      <c r="F9" s="29" t="s">
        <v>115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D9" s="41"/>
      <c r="EE9" s="41"/>
      <c r="EF9" s="41"/>
      <c r="EG9" s="41"/>
      <c r="EH9" s="41"/>
      <c r="EI9" s="41"/>
      <c r="EJ9" s="41"/>
      <c r="EK9" s="41"/>
      <c r="EL9" s="41"/>
      <c r="EM9" s="41"/>
    </row>
    <row r="10" spans="1:144" x14ac:dyDescent="0.15">
      <c r="A10" s="29" t="s">
        <v>65</v>
      </c>
      <c r="B10" s="35">
        <f>DATEVALUE($B$6-4&amp;"年1月1日")</f>
        <v>41275</v>
      </c>
      <c r="C10" s="35">
        <f>DATEVALUE($B$6-3&amp;"年1月1日")</f>
        <v>41640</v>
      </c>
      <c r="D10" s="35">
        <f>DATEVALUE($B$6-2&amp;"年1月1日")</f>
        <v>42005</v>
      </c>
      <c r="E10" s="35">
        <f>DATEVALUE($B$6-1&amp;"年1月1日")</f>
        <v>42370</v>
      </c>
      <c r="F10" s="35">
        <f>DATEVALUE($B$6&amp;"年1月1日")</f>
        <v>42736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2019-02-20T10:52:58Z</cp:lastPrinted>
  <dcterms:created xsi:type="dcterms:W3CDTF">2018-12-03T08:31:28Z</dcterms:created>
  <dcterms:modified xsi:type="dcterms:W3CDTF">2019-02-20T10:53:01Z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2019-01-21T06:44:46Z</vt:filetime>
  </property>
</Properties>
</file>