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ZR0VtOOM2xTHpsN9EbL42uWRvnfLdtjfsB5zWtMShb/1TPEflP/etJlOqtplev/Y6fdkhxI1Uatvru+YbqPhg==" workbookSaltValue="OJNx7enrHgBXuTZ6zcV10g==" workbookSpinCount="100000" lockStructure="1"/>
  <bookViews>
    <workbookView xWindow="0" yWindow="0" windowWidth="20610" windowHeight="96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CS30" i="4"/>
  <c r="IT76" i="4"/>
  <c r="CS51" i="4"/>
  <c r="HJ30" i="4"/>
  <c r="MA51" i="4"/>
  <c r="BZ76" i="4"/>
  <c r="C11" i="5"/>
  <c r="D11" i="5"/>
  <c r="E11" i="5"/>
  <c r="B11" i="5"/>
  <c r="BK76" i="4" l="1"/>
  <c r="LH51" i="4"/>
  <c r="LT76" i="4"/>
  <c r="GQ51" i="4"/>
  <c r="LH30" i="4"/>
  <c r="GQ30" i="4"/>
  <c r="IE76" i="4"/>
  <c r="BZ51" i="4"/>
  <c r="BZ30" i="4"/>
  <c r="BG30" i="4"/>
  <c r="FX51" i="4"/>
  <c r="FX30" i="4"/>
  <c r="AV76" i="4"/>
  <c r="KO51" i="4"/>
  <c r="LE76" i="4"/>
  <c r="HP76" i="4"/>
  <c r="BG51" i="4"/>
  <c r="KO30" i="4"/>
  <c r="FE51" i="4"/>
  <c r="HA76" i="4"/>
  <c r="AN51" i="4"/>
  <c r="FE30" i="4"/>
  <c r="AN30" i="4"/>
  <c r="AG76" i="4"/>
  <c r="JV51" i="4"/>
  <c r="KP76" i="4"/>
  <c r="JV30" i="4"/>
  <c r="KA76" i="4"/>
  <c r="EL51" i="4"/>
  <c r="JC30" i="4"/>
  <c r="JC51" i="4"/>
  <c r="GL76" i="4"/>
  <c r="U51" i="4"/>
  <c r="EL30" i="4"/>
  <c r="U30" i="4"/>
  <c r="R76"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<sst xmlns="http://schemas.openxmlformats.org/spreadsheetml/2006/main" count="287" uniqueCount="141">
  <si>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</si>
  <si>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</si>
  <si>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</si>
  <si>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</si>
  <si>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</si>
  <si>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</si>
  <si>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</si>
  <si>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</si>
  <si>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</si>
  <si>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</si>
  <si>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</si>
  <si>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</si>
  <si>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</si>
  <si>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</si>
  <si>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</si>
  <si>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</si>
  <si>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</si>
  <si>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</si>
  <si>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</si>
  <si>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</si>
  <si>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</si>
  <si>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</si>
  <si>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</si>
  <si>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</si>
  <si>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</si>
  <si>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</si>
  <si>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</si>
  <si>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</si>
  <si>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</si>
  <si>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</si>
  <si>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</si>
  <si>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</si>
  <si>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</si>
  <si>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</si>
  <si>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</si>
  <si>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</si>
  <si>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</si>
  <si>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</si>
  <si>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</si>
  <si>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</si>
  <si>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</si>
  <si>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</si>
  <si>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</si>
  <si>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</si>
  <si>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</si>
  <si>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</si>
  <si>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</si>
  <si>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</si>
  <si>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</si>
  <si>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</si>
  <si>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</si>
  <si>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</si>
  <si>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</si>
  <si>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</si>
  <si>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</si>
  <si>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</si>
  <si>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</si>
  <si>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</si>
  <si>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</si>
  <si>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</si>
  <si>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</si>
  <si>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</si>
  <si>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</si>
  <si>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</si>
  <si>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</si>
  <si>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</si>
  <si>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</si>
  <si>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</si>
  <si>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</si>
  <si>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</si>
  <si>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</si>
  <si>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</si>
  <si>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</si>
  <si>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</si>
  <si>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</si>
  <si>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</si>
  <si>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</si>
  <si>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</si>
  <si>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</si>
  <si>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</si>
  <si>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</si>
  <si>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</si>
  <si>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</si>
  <si>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</si>
  <si>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</si>
  <si>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</si>
  <si>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</si>
  <si>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</si>
  <si>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</si>
  <si>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</si>
  <si>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</si>
  <si>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</si>
  <si>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</si>
  <si>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</si>
  <si>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</si>
  <si>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</si>
  <si>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</si>
  <si>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</si>
  <si>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</si>
  <si>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</si>
  <si>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</si>
  <si>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</si>
  <si>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</si>
  <si>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</si>
  <si>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</si>
  <si>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</si>
  <si>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</si>
  <si>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</si>
  <si>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</si>
  <si>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</si>
  <si>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</si>
  <si>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</si>
  <si>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</si>
  <si>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</si>
  <si>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</si>
  <si>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</si>
  <si>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</si>
  <si>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</si>
  <si>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</si>
  <si>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軽井沢町</t>
  </si>
  <si>
    <t>旧軽井沢駐車場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</si>
  <si>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</si>
  <si>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</si>
  <si>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</si>
  <si>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</si>
  <si>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</si>
  <si>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</si>
  <si>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</si>
  <si>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</si>
  <si>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</si>
  <si>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</si>
  <si>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</si>
  <si>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</si>
  <si>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</si>
  <si>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</si>
  <si>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</si>
  <si>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</si>
  <si>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稼働率については、低い数値で推移しているが、町の特徴として、ゴールデンウィークやお盆など繁忙期は、町内が渋滞しているような状況であるため満車となる。</t>
    <rPh sb="0" eb="2">
      <t>カドウ</t>
    </rPh>
    <rPh sb="2" eb="3">
      <t>リツ</t>
    </rPh>
    <rPh sb="9" eb="10">
      <t>ヒク</t>
    </rPh>
    <rPh sb="11" eb="13">
      <t>スウチ</t>
    </rPh>
    <rPh sb="14" eb="16">
      <t>スイイ</t>
    </rPh>
    <rPh sb="22" eb="23">
      <t>マチ</t>
    </rPh>
    <rPh sb="24" eb="26">
      <t>トクチョウ</t>
    </rPh>
    <rPh sb="41" eb="42">
      <t>ボン</t>
    </rPh>
    <rPh sb="44" eb="46">
      <t>ハンボウ</t>
    </rPh>
    <rPh sb="46" eb="47">
      <t>キ</t>
    </rPh>
    <rPh sb="49" eb="51">
      <t>チョウナイ</t>
    </rPh>
    <rPh sb="52" eb="54">
      <t>ジュウタイ</t>
    </rPh>
    <rPh sb="61" eb="63">
      <t>ジョウキョウ</t>
    </rPh>
    <rPh sb="68" eb="70">
      <t>マンシャ</t>
    </rPh>
    <phoneticPr fontId="5"/>
  </si>
  <si>
    <t>軽井沢町の特徴として、繁忙期にかなりの台数の流入があり渋滞が発生する。このことから、駐車場は重要な位置づけであり、一概に稼働率や資産の状況だけを見て他に利用を検討することは難しいと考える。
収益の数値を見ると高水準で推移しており、経営状況は健全である。</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49" eb="51">
      <t>イチ</t>
    </rPh>
    <rPh sb="57" eb="59">
      <t>イチガイ</t>
    </rPh>
    <rPh sb="60" eb="62">
      <t>カドウ</t>
    </rPh>
    <rPh sb="62" eb="63">
      <t>リツ</t>
    </rPh>
    <rPh sb="64" eb="66">
      <t>シサン</t>
    </rPh>
    <rPh sb="67" eb="69">
      <t>ジョウキョウ</t>
    </rPh>
    <rPh sb="72" eb="73">
      <t>ミ</t>
    </rPh>
    <rPh sb="74" eb="75">
      <t>ホカ</t>
    </rPh>
    <rPh sb="76" eb="78">
      <t>リヨウ</t>
    </rPh>
    <rPh sb="79" eb="81">
      <t>ケントウ</t>
    </rPh>
    <rPh sb="86" eb="87">
      <t>ムズカ</t>
    </rPh>
    <rPh sb="90" eb="91">
      <t>カンガ</t>
    </rPh>
    <rPh sb="95" eb="97">
      <t>シュウエキ</t>
    </rPh>
    <rPh sb="98" eb="100">
      <t>スウチ</t>
    </rPh>
    <rPh sb="101" eb="102">
      <t>ミ</t>
    </rPh>
    <rPh sb="104" eb="107">
      <t>コウスイジュン</t>
    </rPh>
    <rPh sb="108" eb="110">
      <t>スイイ</t>
    </rPh>
    <rPh sb="115" eb="117">
      <t>ケイエイ</t>
    </rPh>
    <rPh sb="117" eb="119">
      <t>ジョウキョウ</t>
    </rPh>
    <rPh sb="120" eb="122">
      <t>ケンゼン</t>
    </rPh>
    <phoneticPr fontId="5"/>
  </si>
  <si>
    <t>収益的収支比率、売上高ＧＯＰ比率、ＥＢＩＴＤＡを見ると高い値で推移している。また他会計補助金もないことから健全経営であることが伺える結果となっている。
収益的収支比率、売上高ＧＯＰ比率、ＥＢＩＴＤＡが高い値で推移している要因は、旧軽井沢駐車場は観光地である旧軽井沢銀座に隣接しており、特に観光客が多い。上記のような好立地であることから毎年大きな収益が得られるためである。</t>
    <rPh sb="0" eb="3">
      <t>シュウエキテキ</t>
    </rPh>
    <rPh sb="3" eb="5">
      <t>シュウシ</t>
    </rPh>
    <rPh sb="5" eb="7">
      <t>ヒリツ</t>
    </rPh>
    <rPh sb="8" eb="10">
      <t>ウリアゲ</t>
    </rPh>
    <rPh sb="10" eb="11">
      <t>ダカ</t>
    </rPh>
    <rPh sb="14" eb="16">
      <t>ヒリツ</t>
    </rPh>
    <rPh sb="24" eb="25">
      <t>ミ</t>
    </rPh>
    <rPh sb="27" eb="28">
      <t>タカ</t>
    </rPh>
    <rPh sb="29" eb="30">
      <t>アタイ</t>
    </rPh>
    <rPh sb="31" eb="33">
      <t>スイイ</t>
    </rPh>
    <rPh sb="40" eb="41">
      <t>ホカ</t>
    </rPh>
    <rPh sb="41" eb="43">
      <t>カイケイ</t>
    </rPh>
    <rPh sb="43" eb="46">
      <t>ホジョキン</t>
    </rPh>
    <rPh sb="53" eb="55">
      <t>ケンゼン</t>
    </rPh>
    <rPh sb="55" eb="57">
      <t>ケイエイ</t>
    </rPh>
    <rPh sb="63" eb="64">
      <t>ウカガ</t>
    </rPh>
    <rPh sb="66" eb="68">
      <t>ケッカ</t>
    </rPh>
    <rPh sb="110" eb="112">
      <t>ヨウイン</t>
    </rPh>
    <phoneticPr fontId="5"/>
  </si>
  <si>
    <t>状況を比較する対象となる数値はないが、軽井沢町内では、地価の高い場所に位置するため、一層の高利用ができるか検討するべきであるが、現在の経営状況や設備投資見込額等を見ると経営は健全であり、周辺の渋滞状況を考えると、継続して経営していくことが必要と考えられる。
平成35年度に駐車場入場券発券機及び精算機等を更新予定。</t>
    <rPh sb="0" eb="2">
      <t>ジョウキョウ</t>
    </rPh>
    <rPh sb="3" eb="5">
      <t>ヒカク</t>
    </rPh>
    <rPh sb="7" eb="9">
      <t>タイショウ</t>
    </rPh>
    <rPh sb="12" eb="14">
      <t>スウチ</t>
    </rPh>
    <rPh sb="19" eb="22">
      <t>カルイザワ</t>
    </rPh>
    <rPh sb="22" eb="23">
      <t>マチ</t>
    </rPh>
    <rPh sb="23" eb="24">
      <t>ナイ</t>
    </rPh>
    <rPh sb="27" eb="29">
      <t>チカ</t>
    </rPh>
    <rPh sb="30" eb="31">
      <t>タカ</t>
    </rPh>
    <rPh sb="32" eb="34">
      <t>バショ</t>
    </rPh>
    <rPh sb="35" eb="37">
      <t>イチ</t>
    </rPh>
    <rPh sb="42" eb="44">
      <t>イッソウ</t>
    </rPh>
    <rPh sb="45" eb="48">
      <t>コウリヨウ</t>
    </rPh>
    <rPh sb="53" eb="55">
      <t>ケントウ</t>
    </rPh>
    <rPh sb="64" eb="66">
      <t>ゲンザイ</t>
    </rPh>
    <rPh sb="67" eb="69">
      <t>ケイエイ</t>
    </rPh>
    <rPh sb="69" eb="71">
      <t>ジョウキョウ</t>
    </rPh>
    <rPh sb="72" eb="74">
      <t>セツビ</t>
    </rPh>
    <rPh sb="74" eb="76">
      <t>トウシ</t>
    </rPh>
    <rPh sb="76" eb="78">
      <t>ミコミ</t>
    </rPh>
    <rPh sb="78" eb="79">
      <t>ガク</t>
    </rPh>
    <rPh sb="79" eb="80">
      <t>トウ</t>
    </rPh>
    <rPh sb="81" eb="82">
      <t>ミ</t>
    </rPh>
    <rPh sb="84" eb="86">
      <t>ケイエイ</t>
    </rPh>
    <rPh sb="87" eb="89">
      <t>ケンゼン</t>
    </rPh>
    <rPh sb="93" eb="95">
      <t>シュウヘン</t>
    </rPh>
    <rPh sb="96" eb="98">
      <t>ジュウタイ</t>
    </rPh>
    <rPh sb="98" eb="100">
      <t>ジョウキョウ</t>
    </rPh>
    <rPh sb="101" eb="102">
      <t>カンガ</t>
    </rPh>
    <rPh sb="106" eb="108">
      <t>ケイゾク</t>
    </rPh>
    <rPh sb="110" eb="112">
      <t>ケイエイ</t>
    </rPh>
    <rPh sb="119" eb="121">
      <t>ヒツヨウ</t>
    </rPh>
    <rPh sb="122" eb="12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</si>
</sst>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280.60000000000002</c:v>
                </c:pt>
                <c:pt idx="1">
                  <c:v>401</c:v>
                </c:pt>
                <c:pt idx="2">
                  <c:v>319.10000000000002</c:v>
                </c:pt>
                <c:pt idx="3">
                  <c:v>336.7</c:v>
                </c:pt>
                <c:pt idx="4">
                  <c:v>344</c:v>
                </c:pt>
              </c:numCache>
            </c:numRef>
          </c:val>
          <c:extLst xmlns:c16r2="http://schemas.microsoft.com/office/drawing/2015/06/chart">
            <c:ext xmlns:c16="http://schemas.microsoft.com/office/drawing/2014/chart" uri="{C3380CC4-5D6E-409C-BE32-E72D297353CC}">
              <c16:uniqueId val="{00000000-3C2F-4ED0-9948-59DE46E5593A}"/>
            </c:ext>
          </c:extLst>
        </c:ser>
        <c:dLbls>
          <c:showLegendKey val="0"/>
          <c:showVal val="0"/>
          <c:showCatName val="0"/>
          <c:showSerName val="0"/>
          <c:showPercent val="0"/>
          <c:showBubbleSize val="0"/>
        </c:dLbls>
        <c:gapWidth val="150"/>
        <c:axId val="94250112"/>
        <c:axId val="942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3C2F-4ED0-9948-59DE46E5593A}"/>
            </c:ext>
          </c:extLst>
        </c:ser>
        <c:dLbls>
          <c:showLegendKey val="0"/>
          <c:showVal val="0"/>
          <c:showCatName val="0"/>
          <c:showSerName val="0"/>
          <c:showPercent val="0"/>
          <c:showBubbleSize val="0"/>
        </c:dLbls>
        <c:marker val="1"/>
        <c:smooth val="0"/>
        <c:axId val="94250112"/>
        <c:axId val="94252032"/>
      </c:lineChart>
      <c:dateAx>
        <c:axId val="94250112"/>
        <c:scaling>
          <c:orientation val="minMax"/>
        </c:scaling>
        <c:delete val="1"/>
        <c:axPos val="b"/>
        <c:numFmt formatCode="ge" sourceLinked="1"/>
        <c:majorTickMark val="none"/>
        <c:minorTickMark val="none"/>
        <c:tickLblPos val="none"/>
        <c:crossAx val="94252032"/>
        <c:crosses val="autoZero"/>
        <c:auto val="1"/>
        <c:lblOffset val="100"/>
        <c:baseTimeUnit val="years"/>
      </c:dateAx>
      <c:valAx>
        <c:axId val="9425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5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78-493A-B064-564C4EFF61CE}"/>
            </c:ext>
          </c:extLst>
        </c:ser>
        <c:dLbls>
          <c:showLegendKey val="0"/>
          <c:showVal val="0"/>
          <c:showCatName val="0"/>
          <c:showSerName val="0"/>
          <c:showPercent val="0"/>
          <c:showBubbleSize val="0"/>
        </c:dLbls>
        <c:gapWidth val="150"/>
        <c:axId val="100808576"/>
        <c:axId val="100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F878-493A-B064-564C4EFF61CE}"/>
            </c:ext>
          </c:extLst>
        </c:ser>
        <c:dLbls>
          <c:showLegendKey val="0"/>
          <c:showVal val="0"/>
          <c:showCatName val="0"/>
          <c:showSerName val="0"/>
          <c:showPercent val="0"/>
          <c:showBubbleSize val="0"/>
        </c:dLbls>
        <c:marker val="1"/>
        <c:smooth val="0"/>
        <c:axId val="100808576"/>
        <c:axId val="100814848"/>
      </c:lineChart>
      <c:dateAx>
        <c:axId val="100808576"/>
        <c:scaling>
          <c:orientation val="minMax"/>
        </c:scaling>
        <c:delete val="1"/>
        <c:axPos val="b"/>
        <c:numFmt formatCode="ge" sourceLinked="1"/>
        <c:majorTickMark val="none"/>
        <c:minorTickMark val="none"/>
        <c:tickLblPos val="none"/>
        <c:crossAx val="100814848"/>
        <c:crosses val="autoZero"/>
        <c:auto val="1"/>
        <c:lblOffset val="100"/>
        <c:baseTimeUnit val="years"/>
      </c:dateAx>
      <c:valAx>
        <c:axId val="10081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464-45AD-90EE-6513EC1FFEE4}"/>
            </c:ext>
          </c:extLst>
        </c:ser>
        <c:dLbls>
          <c:showLegendKey val="0"/>
          <c:showVal val="0"/>
          <c:showCatName val="0"/>
          <c:showSerName val="0"/>
          <c:showPercent val="0"/>
          <c:showBubbleSize val="0"/>
        </c:dLbls>
        <c:gapWidth val="150"/>
        <c:axId val="100857344"/>
        <c:axId val="100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464-45AD-90EE-6513EC1FFEE4}"/>
            </c:ext>
          </c:extLst>
        </c:ser>
        <c:dLbls>
          <c:showLegendKey val="0"/>
          <c:showVal val="0"/>
          <c:showCatName val="0"/>
          <c:showSerName val="0"/>
          <c:showPercent val="0"/>
          <c:showBubbleSize val="0"/>
        </c:dLbls>
        <c:marker val="1"/>
        <c:smooth val="0"/>
        <c:axId val="100857344"/>
        <c:axId val="100859264"/>
      </c:lineChart>
      <c:dateAx>
        <c:axId val="100857344"/>
        <c:scaling>
          <c:orientation val="minMax"/>
        </c:scaling>
        <c:delete val="1"/>
        <c:axPos val="b"/>
        <c:numFmt formatCode="ge" sourceLinked="1"/>
        <c:majorTickMark val="none"/>
        <c:minorTickMark val="none"/>
        <c:tickLblPos val="none"/>
        <c:crossAx val="100859264"/>
        <c:crosses val="autoZero"/>
        <c:auto val="1"/>
        <c:lblOffset val="100"/>
        <c:baseTimeUnit val="years"/>
      </c:dateAx>
      <c:valAx>
        <c:axId val="10085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5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B25-49D8-8352-BF2887644C8A}"/>
            </c:ext>
          </c:extLst>
        </c:ser>
        <c:dLbls>
          <c:showLegendKey val="0"/>
          <c:showVal val="0"/>
          <c:showCatName val="0"/>
          <c:showSerName val="0"/>
          <c:showPercent val="0"/>
          <c:showBubbleSize val="0"/>
        </c:dLbls>
        <c:gapWidth val="150"/>
        <c:axId val="100512896"/>
        <c:axId val="100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B25-49D8-8352-BF2887644C8A}"/>
            </c:ext>
          </c:extLst>
        </c:ser>
        <c:dLbls>
          <c:showLegendKey val="0"/>
          <c:showVal val="0"/>
          <c:showCatName val="0"/>
          <c:showSerName val="0"/>
          <c:showPercent val="0"/>
          <c:showBubbleSize val="0"/>
        </c:dLbls>
        <c:marker val="1"/>
        <c:smooth val="0"/>
        <c:axId val="100512896"/>
        <c:axId val="100514816"/>
      </c:lineChart>
      <c:dateAx>
        <c:axId val="100512896"/>
        <c:scaling>
          <c:orientation val="minMax"/>
        </c:scaling>
        <c:delete val="1"/>
        <c:axPos val="b"/>
        <c:numFmt formatCode="ge" sourceLinked="1"/>
        <c:majorTickMark val="none"/>
        <c:minorTickMark val="none"/>
        <c:tickLblPos val="none"/>
        <c:crossAx val="100514816"/>
        <c:crosses val="autoZero"/>
        <c:auto val="1"/>
        <c:lblOffset val="100"/>
        <c:baseTimeUnit val="years"/>
      </c:dateAx>
      <c:valAx>
        <c:axId val="1005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B6-4B7A-AA68-4B266260398E}"/>
            </c:ext>
          </c:extLst>
        </c:ser>
        <c:dLbls>
          <c:showLegendKey val="0"/>
          <c:showVal val="0"/>
          <c:showCatName val="0"/>
          <c:showSerName val="0"/>
          <c:showPercent val="0"/>
          <c:showBubbleSize val="0"/>
        </c:dLbls>
        <c:gapWidth val="150"/>
        <c:axId val="100606720"/>
        <c:axId val="1006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3DB6-4B7A-AA68-4B266260398E}"/>
            </c:ext>
          </c:extLst>
        </c:ser>
        <c:dLbls>
          <c:showLegendKey val="0"/>
          <c:showVal val="0"/>
          <c:showCatName val="0"/>
          <c:showSerName val="0"/>
          <c:showPercent val="0"/>
          <c:showBubbleSize val="0"/>
        </c:dLbls>
        <c:marker val="1"/>
        <c:smooth val="0"/>
        <c:axId val="100606720"/>
        <c:axId val="100608640"/>
      </c:lineChart>
      <c:dateAx>
        <c:axId val="100606720"/>
        <c:scaling>
          <c:orientation val="minMax"/>
        </c:scaling>
        <c:delete val="1"/>
        <c:axPos val="b"/>
        <c:numFmt formatCode="ge" sourceLinked="1"/>
        <c:majorTickMark val="none"/>
        <c:minorTickMark val="none"/>
        <c:tickLblPos val="none"/>
        <c:crossAx val="100608640"/>
        <c:crosses val="autoZero"/>
        <c:auto val="1"/>
        <c:lblOffset val="100"/>
        <c:baseTimeUnit val="years"/>
      </c:dateAx>
      <c:valAx>
        <c:axId val="10060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0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41-4377-944A-08ADC62CF4C9}"/>
            </c:ext>
          </c:extLst>
        </c:ser>
        <c:dLbls>
          <c:showLegendKey val="0"/>
          <c:showVal val="0"/>
          <c:showCatName val="0"/>
          <c:showSerName val="0"/>
          <c:showPercent val="0"/>
          <c:showBubbleSize val="0"/>
        </c:dLbls>
        <c:gapWidth val="150"/>
        <c:axId val="100661504"/>
        <c:axId val="1006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3F41-4377-944A-08ADC62CF4C9}"/>
            </c:ext>
          </c:extLst>
        </c:ser>
        <c:dLbls>
          <c:showLegendKey val="0"/>
          <c:showVal val="0"/>
          <c:showCatName val="0"/>
          <c:showSerName val="0"/>
          <c:showPercent val="0"/>
          <c:showBubbleSize val="0"/>
        </c:dLbls>
        <c:marker val="1"/>
        <c:smooth val="0"/>
        <c:axId val="100661504"/>
        <c:axId val="100667776"/>
      </c:lineChart>
      <c:dateAx>
        <c:axId val="100661504"/>
        <c:scaling>
          <c:orientation val="minMax"/>
        </c:scaling>
        <c:delete val="1"/>
        <c:axPos val="b"/>
        <c:numFmt formatCode="ge" sourceLinked="1"/>
        <c:majorTickMark val="none"/>
        <c:minorTickMark val="none"/>
        <c:tickLblPos val="none"/>
        <c:crossAx val="100667776"/>
        <c:crosses val="autoZero"/>
        <c:auto val="1"/>
        <c:lblOffset val="100"/>
        <c:baseTimeUnit val="years"/>
      </c:dateAx>
      <c:valAx>
        <c:axId val="10066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6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88</c:v>
                </c:pt>
                <c:pt idx="1">
                  <c:v>80</c:v>
                </c:pt>
                <c:pt idx="2">
                  <c:v>79.099999999999994</c:v>
                </c:pt>
                <c:pt idx="3">
                  <c:v>75.7</c:v>
                </c:pt>
                <c:pt idx="4">
                  <c:v>73.900000000000006</c:v>
                </c:pt>
              </c:numCache>
            </c:numRef>
          </c:val>
          <c:extLst xmlns:c16r2="http://schemas.microsoft.com/office/drawing/2015/06/chart">
            <c:ext xmlns:c16="http://schemas.microsoft.com/office/drawing/2014/chart" uri="{C3380CC4-5D6E-409C-BE32-E72D297353CC}">
              <c16:uniqueId val="{00000000-E40E-49EA-BB69-568B5911E6AB}"/>
            </c:ext>
          </c:extLst>
        </c:ser>
        <c:dLbls>
          <c:showLegendKey val="0"/>
          <c:showVal val="0"/>
          <c:showCatName val="0"/>
          <c:showSerName val="0"/>
          <c:showPercent val="0"/>
          <c:showBubbleSize val="0"/>
        </c:dLbls>
        <c:gapWidth val="150"/>
        <c:axId val="100712448"/>
        <c:axId val="1007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E40E-49EA-BB69-568B5911E6AB}"/>
            </c:ext>
          </c:extLst>
        </c:ser>
        <c:dLbls>
          <c:showLegendKey val="0"/>
          <c:showVal val="0"/>
          <c:showCatName val="0"/>
          <c:showSerName val="0"/>
          <c:showPercent val="0"/>
          <c:showBubbleSize val="0"/>
        </c:dLbls>
        <c:marker val="1"/>
        <c:smooth val="0"/>
        <c:axId val="100712448"/>
        <c:axId val="100714368"/>
      </c:lineChart>
      <c:dateAx>
        <c:axId val="100712448"/>
        <c:scaling>
          <c:orientation val="minMax"/>
        </c:scaling>
        <c:delete val="1"/>
        <c:axPos val="b"/>
        <c:numFmt formatCode="ge" sourceLinked="1"/>
        <c:majorTickMark val="none"/>
        <c:minorTickMark val="none"/>
        <c:tickLblPos val="none"/>
        <c:crossAx val="100714368"/>
        <c:crosses val="autoZero"/>
        <c:auto val="1"/>
        <c:lblOffset val="100"/>
        <c:baseTimeUnit val="years"/>
      </c:dateAx>
      <c:valAx>
        <c:axId val="10071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86.5</c:v>
                </c:pt>
                <c:pt idx="1">
                  <c:v>84</c:v>
                </c:pt>
                <c:pt idx="2">
                  <c:v>83.6</c:v>
                </c:pt>
                <c:pt idx="3">
                  <c:v>81.7</c:v>
                </c:pt>
                <c:pt idx="4">
                  <c:v>79.599999999999994</c:v>
                </c:pt>
              </c:numCache>
            </c:numRef>
          </c:val>
          <c:extLst xmlns:c16r2="http://schemas.microsoft.com/office/drawing/2015/06/chart">
            <c:ext xmlns:c16="http://schemas.microsoft.com/office/drawing/2014/chart" uri="{C3380CC4-5D6E-409C-BE32-E72D297353CC}">
              <c16:uniqueId val="{00000000-10BA-4630-93A3-7D8DBF70A808}"/>
            </c:ext>
          </c:extLst>
        </c:ser>
        <c:dLbls>
          <c:showLegendKey val="0"/>
          <c:showVal val="0"/>
          <c:showCatName val="0"/>
          <c:showSerName val="0"/>
          <c:showPercent val="0"/>
          <c:showBubbleSize val="0"/>
        </c:dLbls>
        <c:gapWidth val="150"/>
        <c:axId val="100894976"/>
        <c:axId val="1009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10BA-4630-93A3-7D8DBF70A808}"/>
            </c:ext>
          </c:extLst>
        </c:ser>
        <c:dLbls>
          <c:showLegendKey val="0"/>
          <c:showVal val="0"/>
          <c:showCatName val="0"/>
          <c:showSerName val="0"/>
          <c:showPercent val="0"/>
          <c:showBubbleSize val="0"/>
        </c:dLbls>
        <c:marker val="1"/>
        <c:smooth val="0"/>
        <c:axId val="100894976"/>
        <c:axId val="100901248"/>
      </c:lineChart>
      <c:dateAx>
        <c:axId val="100894976"/>
        <c:scaling>
          <c:orientation val="minMax"/>
        </c:scaling>
        <c:delete val="1"/>
        <c:axPos val="b"/>
        <c:numFmt formatCode="ge" sourceLinked="1"/>
        <c:majorTickMark val="none"/>
        <c:minorTickMark val="none"/>
        <c:tickLblPos val="none"/>
        <c:crossAx val="100901248"/>
        <c:crosses val="autoZero"/>
        <c:auto val="1"/>
        <c:lblOffset val="100"/>
        <c:baseTimeUnit val="years"/>
      </c:dateAx>
      <c:valAx>
        <c:axId val="1009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54549</c:v>
                </c:pt>
                <c:pt idx="1">
                  <c:v>59405</c:v>
                </c:pt>
                <c:pt idx="2">
                  <c:v>53535</c:v>
                </c:pt>
                <c:pt idx="3">
                  <c:v>52112</c:v>
                </c:pt>
                <c:pt idx="4">
                  <c:v>50888</c:v>
                </c:pt>
              </c:numCache>
            </c:numRef>
          </c:val>
          <c:extLst xmlns:c16r2="http://schemas.microsoft.com/office/drawing/2015/06/chart">
            <c:ext xmlns:c16="http://schemas.microsoft.com/office/drawing/2014/chart" uri="{C3380CC4-5D6E-409C-BE32-E72D297353CC}">
              <c16:uniqueId val="{00000000-5D53-412B-8503-5EC7108C49BC}"/>
            </c:ext>
          </c:extLst>
        </c:ser>
        <c:dLbls>
          <c:showLegendKey val="0"/>
          <c:showVal val="0"/>
          <c:showCatName val="0"/>
          <c:showSerName val="0"/>
          <c:showPercent val="0"/>
          <c:showBubbleSize val="0"/>
        </c:dLbls>
        <c:gapWidth val="150"/>
        <c:axId val="99890688"/>
        <c:axId val="998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5D53-412B-8503-5EC7108C49BC}"/>
            </c:ext>
          </c:extLst>
        </c:ser>
        <c:dLbls>
          <c:showLegendKey val="0"/>
          <c:showVal val="0"/>
          <c:showCatName val="0"/>
          <c:showSerName val="0"/>
          <c:showPercent val="0"/>
          <c:showBubbleSize val="0"/>
        </c:dLbls>
        <c:marker val="1"/>
        <c:smooth val="0"/>
        <c:axId val="99890688"/>
        <c:axId val="99892608"/>
      </c:lineChart>
      <c:dateAx>
        <c:axId val="99890688"/>
        <c:scaling>
          <c:orientation val="minMax"/>
        </c:scaling>
        <c:delete val="1"/>
        <c:axPos val="b"/>
        <c:numFmt formatCode="ge" sourceLinked="1"/>
        <c:majorTickMark val="none"/>
        <c:minorTickMark val="none"/>
        <c:tickLblPos val="none"/>
        <c:crossAx val="99892608"/>
        <c:crosses val="autoZero"/>
        <c:auto val="1"/>
        <c:lblOffset val="100"/>
        <c:baseTimeUnit val="years"/>
      </c:dateAx>
      <c:valAx>
        <c:axId val="9989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8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長野県軽井沢町　旧軽井沢駐車場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7158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440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139</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280.60000000000002</v>
      </c>
      <c r="V31" s="110"/>
      <c r="W31" s="110"/>
      <c r="X31" s="110"/>
      <c r="Y31" s="110"/>
      <c r="Z31" s="110"/>
      <c r="AA31" s="110"/>
      <c r="AB31" s="110"/>
      <c r="AC31" s="110"/>
      <c r="AD31" s="110"/>
      <c r="AE31" s="110"/>
      <c r="AF31" s="110"/>
      <c r="AG31" s="110"/>
      <c r="AH31" s="110"/>
      <c r="AI31" s="110"/>
      <c r="AJ31" s="110"/>
      <c r="AK31" s="110"/>
      <c r="AL31" s="110"/>
      <c r="AM31" s="110"/>
      <c r="AN31" s="110">
        <f>データ!Z7</f>
        <v>401</v>
      </c>
      <c r="AO31" s="110"/>
      <c r="AP31" s="110"/>
      <c r="AQ31" s="110"/>
      <c r="AR31" s="110"/>
      <c r="AS31" s="110"/>
      <c r="AT31" s="110"/>
      <c r="AU31" s="110"/>
      <c r="AV31" s="110"/>
      <c r="AW31" s="110"/>
      <c r="AX31" s="110"/>
      <c r="AY31" s="110"/>
      <c r="AZ31" s="110"/>
      <c r="BA31" s="110"/>
      <c r="BB31" s="110"/>
      <c r="BC31" s="110"/>
      <c r="BD31" s="110"/>
      <c r="BE31" s="110"/>
      <c r="BF31" s="110"/>
      <c r="BG31" s="110">
        <f>データ!AA7</f>
        <v>319.10000000000002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336.7</v>
      </c>
      <c r="CA31" s="110"/>
      <c r="CB31" s="110"/>
      <c r="CC31" s="110"/>
      <c r="CD31" s="110"/>
      <c r="CE31" s="110"/>
      <c r="CF31" s="110"/>
      <c r="CG31" s="110"/>
      <c r="CH31" s="110"/>
      <c r="CI31" s="110"/>
      <c r="CJ31" s="110"/>
      <c r="CK31" s="110"/>
      <c r="CL31" s="110"/>
      <c r="CM31" s="110"/>
      <c r="CN31" s="110"/>
      <c r="CO31" s="110"/>
      <c r="CP31" s="110"/>
      <c r="CQ31" s="110"/>
      <c r="CR31" s="110"/>
      <c r="CS31" s="110">
        <f>データ!AC7</f>
        <v>344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88</v>
      </c>
      <c r="JD31" s="81"/>
      <c r="JE31" s="81"/>
      <c r="JF31" s="81"/>
      <c r="JG31" s="81"/>
      <c r="JH31" s="81"/>
      <c r="JI31" s="81"/>
      <c r="JJ31" s="81"/>
      <c r="JK31" s="81"/>
      <c r="JL31" s="81"/>
      <c r="JM31" s="81"/>
      <c r="JN31" s="81"/>
      <c r="JO31" s="81"/>
      <c r="JP31" s="81"/>
      <c r="JQ31" s="81"/>
      <c r="JR31" s="81"/>
      <c r="JS31" s="81"/>
      <c r="JT31" s="81"/>
      <c r="JU31" s="82"/>
      <c r="JV31" s="80">
        <f>データ!DL7</f>
        <v>80</v>
      </c>
      <c r="JW31" s="81"/>
      <c r="JX31" s="81"/>
      <c r="JY31" s="81"/>
      <c r="JZ31" s="81"/>
      <c r="KA31" s="81"/>
      <c r="KB31" s="81"/>
      <c r="KC31" s="81"/>
      <c r="KD31" s="81"/>
      <c r="KE31" s="81"/>
      <c r="KF31" s="81"/>
      <c r="KG31" s="81"/>
      <c r="KH31" s="81"/>
      <c r="KI31" s="81"/>
      <c r="KJ31" s="81"/>
      <c r="KK31" s="81"/>
      <c r="KL31" s="81"/>
      <c r="KM31" s="81"/>
      <c r="KN31" s="82"/>
      <c r="KO31" s="80">
        <f>データ!DM7</f>
        <v>79.099999999999994</v>
      </c>
      <c r="KP31" s="81"/>
      <c r="KQ31" s="81"/>
      <c r="KR31" s="81"/>
      <c r="KS31" s="81"/>
      <c r="KT31" s="81"/>
      <c r="KU31" s="81"/>
      <c r="KV31" s="81"/>
      <c r="KW31" s="81"/>
      <c r="KX31" s="81"/>
      <c r="KY31" s="81"/>
      <c r="KZ31" s="81"/>
      <c r="LA31" s="81"/>
      <c r="LB31" s="81"/>
      <c r="LC31" s="81"/>
      <c r="LD31" s="81"/>
      <c r="LE31" s="81"/>
      <c r="LF31" s="81"/>
      <c r="LG31" s="82"/>
      <c r="LH31" s="80">
        <f>データ!DN7</f>
        <v>75.7</v>
      </c>
      <c r="LI31" s="81"/>
      <c r="LJ31" s="81"/>
      <c r="LK31" s="81"/>
      <c r="LL31" s="81"/>
      <c r="LM31" s="81"/>
      <c r="LN31" s="81"/>
      <c r="LO31" s="81"/>
      <c r="LP31" s="81"/>
      <c r="LQ31" s="81"/>
      <c r="LR31" s="81"/>
      <c r="LS31" s="81"/>
      <c r="LT31" s="81"/>
      <c r="LU31" s="81"/>
      <c r="LV31" s="81"/>
      <c r="LW31" s="81"/>
      <c r="LX31" s="81"/>
      <c r="LY31" s="81"/>
      <c r="LZ31" s="82"/>
      <c r="MA31" s="80">
        <f>データ!DO7</f>
        <v>73.900000000000006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140</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86.5</v>
      </c>
      <c r="EM52" s="110"/>
      <c r="EN52" s="110"/>
      <c r="EO52" s="110"/>
      <c r="EP52" s="110"/>
      <c r="EQ52" s="110"/>
      <c r="ER52" s="110"/>
      <c r="ES52" s="110"/>
      <c r="ET52" s="110"/>
      <c r="EU52" s="110"/>
      <c r="EV52" s="110"/>
      <c r="EW52" s="110"/>
      <c r="EX52" s="110"/>
      <c r="EY52" s="110"/>
      <c r="EZ52" s="110"/>
      <c r="FA52" s="110"/>
      <c r="FB52" s="110"/>
      <c r="FC52" s="110"/>
      <c r="FD52" s="110"/>
      <c r="FE52" s="110">
        <f>データ!BG7</f>
        <v>84</v>
      </c>
      <c r="FF52" s="110"/>
      <c r="FG52" s="110"/>
      <c r="FH52" s="110"/>
      <c r="FI52" s="110"/>
      <c r="FJ52" s="110"/>
      <c r="FK52" s="110"/>
      <c r="FL52" s="110"/>
      <c r="FM52" s="110"/>
      <c r="FN52" s="110"/>
      <c r="FO52" s="110"/>
      <c r="FP52" s="110"/>
      <c r="FQ52" s="110"/>
      <c r="FR52" s="110"/>
      <c r="FS52" s="110"/>
      <c r="FT52" s="110"/>
      <c r="FU52" s="110"/>
      <c r="FV52" s="110"/>
      <c r="FW52" s="110"/>
      <c r="FX52" s="110">
        <f>データ!BH7</f>
        <v>83.6</v>
      </c>
      <c r="FY52" s="110"/>
      <c r="FZ52" s="110"/>
      <c r="GA52" s="110"/>
      <c r="GB52" s="110"/>
      <c r="GC52" s="110"/>
      <c r="GD52" s="110"/>
      <c r="GE52" s="110"/>
      <c r="GF52" s="110"/>
      <c r="GG52" s="110"/>
      <c r="GH52" s="110"/>
      <c r="GI52" s="110"/>
      <c r="GJ52" s="110"/>
      <c r="GK52" s="110"/>
      <c r="GL52" s="110"/>
      <c r="GM52" s="110"/>
      <c r="GN52" s="110"/>
      <c r="GO52" s="110"/>
      <c r="GP52" s="110"/>
      <c r="GQ52" s="110">
        <f>データ!BI7</f>
        <v>81.7</v>
      </c>
      <c r="GR52" s="110"/>
      <c r="GS52" s="110"/>
      <c r="GT52" s="110"/>
      <c r="GU52" s="110"/>
      <c r="GV52" s="110"/>
      <c r="GW52" s="110"/>
      <c r="GX52" s="110"/>
      <c r="GY52" s="110"/>
      <c r="GZ52" s="110"/>
      <c r="HA52" s="110"/>
      <c r="HB52" s="110"/>
      <c r="HC52" s="110"/>
      <c r="HD52" s="110"/>
      <c r="HE52" s="110"/>
      <c r="HF52" s="110"/>
      <c r="HG52" s="110"/>
      <c r="HH52" s="110"/>
      <c r="HI52" s="110"/>
      <c r="HJ52" s="110">
        <f>データ!BJ7</f>
        <v>79.599999999999994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54549</v>
      </c>
      <c r="JD52" s="109"/>
      <c r="JE52" s="109"/>
      <c r="JF52" s="109"/>
      <c r="JG52" s="109"/>
      <c r="JH52" s="109"/>
      <c r="JI52" s="109"/>
      <c r="JJ52" s="109"/>
      <c r="JK52" s="109"/>
      <c r="JL52" s="109"/>
      <c r="JM52" s="109"/>
      <c r="JN52" s="109"/>
      <c r="JO52" s="109"/>
      <c r="JP52" s="109"/>
      <c r="JQ52" s="109"/>
      <c r="JR52" s="109"/>
      <c r="JS52" s="109"/>
      <c r="JT52" s="109"/>
      <c r="JU52" s="109"/>
      <c r="JV52" s="109">
        <f>データ!BR7</f>
        <v>59405</v>
      </c>
      <c r="JW52" s="109"/>
      <c r="JX52" s="109"/>
      <c r="JY52" s="109"/>
      <c r="JZ52" s="109"/>
      <c r="KA52" s="109"/>
      <c r="KB52" s="109"/>
      <c r="KC52" s="109"/>
      <c r="KD52" s="109"/>
      <c r="KE52" s="109"/>
      <c r="KF52" s="109"/>
      <c r="KG52" s="109"/>
      <c r="KH52" s="109"/>
      <c r="KI52" s="109"/>
      <c r="KJ52" s="109"/>
      <c r="KK52" s="109"/>
      <c r="KL52" s="109"/>
      <c r="KM52" s="109"/>
      <c r="KN52" s="109"/>
      <c r="KO52" s="109">
        <f>データ!BS7</f>
        <v>53535</v>
      </c>
      <c r="KP52" s="109"/>
      <c r="KQ52" s="109"/>
      <c r="KR52" s="109"/>
      <c r="KS52" s="109"/>
      <c r="KT52" s="109"/>
      <c r="KU52" s="109"/>
      <c r="KV52" s="109"/>
      <c r="KW52" s="109"/>
      <c r="KX52" s="109"/>
      <c r="KY52" s="109"/>
      <c r="KZ52" s="109"/>
      <c r="LA52" s="109"/>
      <c r="LB52" s="109"/>
      <c r="LC52" s="109"/>
      <c r="LD52" s="109"/>
      <c r="LE52" s="109"/>
      <c r="LF52" s="109"/>
      <c r="LG52" s="109"/>
      <c r="LH52" s="109">
        <f>データ!BT7</f>
        <v>52112</v>
      </c>
      <c r="LI52" s="109"/>
      <c r="LJ52" s="109"/>
      <c r="LK52" s="109"/>
      <c r="LL52" s="109"/>
      <c r="LM52" s="109"/>
      <c r="LN52" s="109"/>
      <c r="LO52" s="109"/>
      <c r="LP52" s="109"/>
      <c r="LQ52" s="109"/>
      <c r="LR52" s="109"/>
      <c r="LS52" s="109"/>
      <c r="LT52" s="109"/>
      <c r="LU52" s="109"/>
      <c r="LV52" s="109"/>
      <c r="LW52" s="109"/>
      <c r="LX52" s="109"/>
      <c r="LY52" s="109"/>
      <c r="LZ52" s="109"/>
      <c r="MA52" s="109">
        <f>データ!BU7</f>
        <v>50888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586</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16500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EIuQVrr+BLwkifuuM7u/gnzfZm3H2MAi4whVtfkNzRpF7d2JMDZex/TYNifBRKF5yUxnr82Z0j0nlVfWx3htA==" saltValue="+b2UoW9CP8DidzQFc19rD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98</v>
      </c>
      <c r="AV5" s="59" t="s">
        <v>112</v>
      </c>
      <c r="AW5" s="59" t="s">
        <v>100</v>
      </c>
      <c r="AX5" s="59" t="s">
        <v>113</v>
      </c>
      <c r="AY5" s="59" t="s">
        <v>111</v>
      </c>
      <c r="AZ5" s="59" t="s">
        <v>103</v>
      </c>
      <c r="BA5" s="59" t="s">
        <v>104</v>
      </c>
      <c r="BB5" s="59" t="s">
        <v>105</v>
      </c>
      <c r="BC5" s="59" t="s">
        <v>106</v>
      </c>
      <c r="BD5" s="59" t="s">
        <v>107</v>
      </c>
      <c r="BE5" s="59" t="s">
        <v>108</v>
      </c>
      <c r="BF5" s="59" t="s">
        <v>98</v>
      </c>
      <c r="BG5" s="59" t="s">
        <v>99</v>
      </c>
      <c r="BH5" s="59" t="s">
        <v>100</v>
      </c>
      <c r="BI5" s="59" t="s">
        <v>113</v>
      </c>
      <c r="BJ5" s="59" t="s">
        <v>102</v>
      </c>
      <c r="BK5" s="59" t="s">
        <v>103</v>
      </c>
      <c r="BL5" s="59" t="s">
        <v>104</v>
      </c>
      <c r="BM5" s="59" t="s">
        <v>105</v>
      </c>
      <c r="BN5" s="59" t="s">
        <v>106</v>
      </c>
      <c r="BO5" s="59" t="s">
        <v>107</v>
      </c>
      <c r="BP5" s="59" t="s">
        <v>108</v>
      </c>
      <c r="BQ5" s="59" t="s">
        <v>109</v>
      </c>
      <c r="BR5" s="59" t="s">
        <v>112</v>
      </c>
      <c r="BS5" s="59" t="s">
        <v>110</v>
      </c>
      <c r="BT5" s="59" t="s">
        <v>101</v>
      </c>
      <c r="BU5" s="59" t="s">
        <v>111</v>
      </c>
      <c r="BV5" s="59" t="s">
        <v>103</v>
      </c>
      <c r="BW5" s="59" t="s">
        <v>104</v>
      </c>
      <c r="BX5" s="59" t="s">
        <v>105</v>
      </c>
      <c r="BY5" s="59" t="s">
        <v>106</v>
      </c>
      <c r="BZ5" s="59" t="s">
        <v>107</v>
      </c>
      <c r="CA5" s="59" t="s">
        <v>108</v>
      </c>
      <c r="CB5" s="59" t="s">
        <v>98</v>
      </c>
      <c r="CC5" s="59" t="s">
        <v>99</v>
      </c>
      <c r="CD5" s="59" t="s">
        <v>110</v>
      </c>
      <c r="CE5" s="59" t="s">
        <v>101</v>
      </c>
      <c r="CF5" s="59" t="s">
        <v>102</v>
      </c>
      <c r="CG5" s="59" t="s">
        <v>103</v>
      </c>
      <c r="CH5" s="59" t="s">
        <v>104</v>
      </c>
      <c r="CI5" s="59" t="s">
        <v>105</v>
      </c>
      <c r="CJ5" s="59" t="s">
        <v>106</v>
      </c>
      <c r="CK5" s="59" t="s">
        <v>107</v>
      </c>
      <c r="CL5" s="59" t="s">
        <v>108</v>
      </c>
      <c r="CM5" s="151"/>
      <c r="CN5" s="151"/>
      <c r="CO5" s="59" t="s">
        <v>98</v>
      </c>
      <c r="CP5" s="59" t="s">
        <v>112</v>
      </c>
      <c r="CQ5" s="59" t="s">
        <v>110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112</v>
      </c>
      <c r="DM5" s="59" t="s">
        <v>100</v>
      </c>
      <c r="DN5" s="59" t="s">
        <v>101</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203211</v>
      </c>
      <c r="D6" s="60">
        <f t="shared" si="1"/>
        <v>47</v>
      </c>
      <c r="E6" s="60">
        <f t="shared" si="1"/>
        <v>14</v>
      </c>
      <c r="F6" s="60">
        <f t="shared" si="1"/>
        <v>0</v>
      </c>
      <c r="G6" s="60">
        <f t="shared" si="1"/>
        <v>1</v>
      </c>
      <c r="H6" s="60" t="str">
        <f>SUBSTITUTE(H8,"　","")</f>
        <v>長野県軽井沢町</v>
      </c>
      <c r="I6" s="60" t="str">
        <f t="shared" si="1"/>
        <v>旧軽井沢駐車場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38</v>
      </c>
      <c r="S6" s="62" t="str">
        <f t="shared" si="1"/>
        <v>公共施設</v>
      </c>
      <c r="T6" s="62" t="str">
        <f t="shared" si="1"/>
        <v>無</v>
      </c>
      <c r="U6" s="63">
        <f t="shared" si="1"/>
        <v>7158</v>
      </c>
      <c r="V6" s="63">
        <f t="shared" si="1"/>
        <v>440</v>
      </c>
      <c r="W6" s="63">
        <f t="shared" si="1"/>
        <v>400</v>
      </c>
      <c r="X6" s="62" t="str">
        <f t="shared" si="1"/>
        <v>導入なし</v>
      </c>
      <c r="Y6" s="64">
        <f>IF(Y8="-",NA(),Y8)</f>
        <v>280.60000000000002</v>
      </c>
      <c r="Z6" s="64">
        <f t="shared" ref="Z6:AH6" si="2">IF(Z8="-",NA(),Z8)</f>
        <v>401</v>
      </c>
      <c r="AA6" s="64">
        <f t="shared" si="2"/>
        <v>319.10000000000002</v>
      </c>
      <c r="AB6" s="64">
        <f t="shared" si="2"/>
        <v>336.7</v>
      </c>
      <c r="AC6" s="64">
        <f t="shared" si="2"/>
        <v>344</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86.5</v>
      </c>
      <c r="BG6" s="64">
        <f t="shared" ref="BG6:BO6" si="5">IF(BG8="-",NA(),BG8)</f>
        <v>84</v>
      </c>
      <c r="BH6" s="64">
        <f t="shared" si="5"/>
        <v>83.6</v>
      </c>
      <c r="BI6" s="64">
        <f t="shared" si="5"/>
        <v>81.7</v>
      </c>
      <c r="BJ6" s="64">
        <f t="shared" si="5"/>
        <v>79.599999999999994</v>
      </c>
      <c r="BK6" s="64">
        <f t="shared" si="5"/>
        <v>36</v>
      </c>
      <c r="BL6" s="64">
        <f t="shared" si="5"/>
        <v>29.9</v>
      </c>
      <c r="BM6" s="64">
        <f t="shared" si="5"/>
        <v>36.1</v>
      </c>
      <c r="BN6" s="64">
        <f t="shared" si="5"/>
        <v>33.9</v>
      </c>
      <c r="BO6" s="64">
        <f t="shared" si="5"/>
        <v>26.5</v>
      </c>
      <c r="BP6" s="61" t="str">
        <f>IF(BP8="-","",IF(BP8="-","【-】","【"&amp;SUBSTITUTE(TEXT(BP8,"#,##0.0"),"-","△")&amp;"】"))</f>
        <v>【26.4】</v>
      </c>
      <c r="BQ6" s="65">
        <f>IF(BQ8="-",NA(),BQ8)</f>
        <v>54549</v>
      </c>
      <c r="BR6" s="65">
        <f t="shared" ref="BR6:BZ6" si="6">IF(BR8="-",NA(),BR8)</f>
        <v>59405</v>
      </c>
      <c r="BS6" s="65">
        <f t="shared" si="6"/>
        <v>53535</v>
      </c>
      <c r="BT6" s="65">
        <f t="shared" si="6"/>
        <v>52112</v>
      </c>
      <c r="BU6" s="65">
        <f t="shared" si="6"/>
        <v>50888</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115</v>
      </c>
      <c r="CM6" s="63">
        <f t="shared" ref="CM6:CN6" si="7">CM8</f>
        <v>586</v>
      </c>
      <c r="CN6" s="63">
        <f t="shared" si="7"/>
        <v>16500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88</v>
      </c>
      <c r="DL6" s="64">
        <f t="shared" ref="DL6:DT6" si="9">IF(DL8="-",NA(),DL8)</f>
        <v>80</v>
      </c>
      <c r="DM6" s="64">
        <f t="shared" si="9"/>
        <v>79.099999999999994</v>
      </c>
      <c r="DN6" s="64">
        <f t="shared" si="9"/>
        <v>75.7</v>
      </c>
      <c r="DO6" s="64">
        <f t="shared" si="9"/>
        <v>73.900000000000006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117</v>
      </c>
      <c r="B7" s="60">
        <f t="shared" ref="B7:X7" si="10">B8</f>
        <v>2017</v>
      </c>
      <c r="C7" s="60">
        <f t="shared" si="10"/>
        <v>203211</v>
      </c>
      <c r="D7" s="60">
        <f t="shared" si="10"/>
        <v>47</v>
      </c>
      <c r="E7" s="60">
        <f t="shared" si="10"/>
        <v>14</v>
      </c>
      <c r="F7" s="60">
        <f t="shared" si="10"/>
        <v>0</v>
      </c>
      <c r="G7" s="60">
        <f t="shared" si="10"/>
        <v>1</v>
      </c>
      <c r="H7" s="60" t="str">
        <f t="shared" si="10"/>
        <v>長野県　軽井沢町</v>
      </c>
      <c r="I7" s="60" t="str">
        <f t="shared" si="10"/>
        <v>旧軽井沢駐車場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38</v>
      </c>
      <c r="S7" s="62" t="str">
        <f t="shared" si="10"/>
        <v>公共施設</v>
      </c>
      <c r="T7" s="62" t="str">
        <f t="shared" si="10"/>
        <v>無</v>
      </c>
      <c r="U7" s="63">
        <f t="shared" si="10"/>
        <v>7158</v>
      </c>
      <c r="V7" s="63">
        <f t="shared" si="10"/>
        <v>440</v>
      </c>
      <c r="W7" s="63">
        <f t="shared" si="10"/>
        <v>400</v>
      </c>
      <c r="X7" s="62" t="str">
        <f t="shared" si="10"/>
        <v>導入なし</v>
      </c>
      <c r="Y7" s="64">
        <f>Y8</f>
        <v>280.60000000000002</v>
      </c>
      <c r="Z7" s="64">
        <f t="shared" ref="Z7:AH7" si="11">Z8</f>
        <v>401</v>
      </c>
      <c r="AA7" s="64">
        <f t="shared" si="11"/>
        <v>319.10000000000002</v>
      </c>
      <c r="AB7" s="64">
        <f t="shared" si="11"/>
        <v>336.7</v>
      </c>
      <c r="AC7" s="64">
        <f t="shared" si="11"/>
        <v>344</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86.5</v>
      </c>
      <c r="BG7" s="64">
        <f t="shared" ref="BG7:BO7" si="14">BG8</f>
        <v>84</v>
      </c>
      <c r="BH7" s="64">
        <f t="shared" si="14"/>
        <v>83.6</v>
      </c>
      <c r="BI7" s="64">
        <f t="shared" si="14"/>
        <v>81.7</v>
      </c>
      <c r="BJ7" s="64">
        <f t="shared" si="14"/>
        <v>79.599999999999994</v>
      </c>
      <c r="BK7" s="64">
        <f t="shared" si="14"/>
        <v>36</v>
      </c>
      <c r="BL7" s="64">
        <f t="shared" si="14"/>
        <v>29.9</v>
      </c>
      <c r="BM7" s="64">
        <f t="shared" si="14"/>
        <v>36.1</v>
      </c>
      <c r="BN7" s="64">
        <f t="shared" si="14"/>
        <v>33.9</v>
      </c>
      <c r="BO7" s="64">
        <f t="shared" si="14"/>
        <v>26.5</v>
      </c>
      <c r="BP7" s="61"/>
      <c r="BQ7" s="65">
        <f>BQ8</f>
        <v>54549</v>
      </c>
      <c r="BR7" s="65">
        <f t="shared" ref="BR7:BZ7" si="15">BR8</f>
        <v>59405</v>
      </c>
      <c r="BS7" s="65">
        <f t="shared" si="15"/>
        <v>53535</v>
      </c>
      <c r="BT7" s="65">
        <f t="shared" si="15"/>
        <v>52112</v>
      </c>
      <c r="BU7" s="65">
        <f t="shared" si="15"/>
        <v>50888</v>
      </c>
      <c r="BV7" s="65">
        <f t="shared" si="15"/>
        <v>23102</v>
      </c>
      <c r="BW7" s="65">
        <f t="shared" si="15"/>
        <v>18295</v>
      </c>
      <c r="BX7" s="65">
        <f t="shared" si="15"/>
        <v>22959</v>
      </c>
      <c r="BY7" s="65">
        <f t="shared" si="15"/>
        <v>22148</v>
      </c>
      <c r="BZ7" s="65">
        <f t="shared" si="15"/>
        <v>24086</v>
      </c>
      <c r="CA7" s="63"/>
      <c r="CB7" s="64" t="s">
        <v>118</v>
      </c>
      <c r="CC7" s="64" t="s">
        <v>118</v>
      </c>
      <c r="CD7" s="64" t="s">
        <v>118</v>
      </c>
      <c r="CE7" s="64" t="s">
        <v>118</v>
      </c>
      <c r="CF7" s="64" t="s">
        <v>118</v>
      </c>
      <c r="CG7" s="64" t="s">
        <v>118</v>
      </c>
      <c r="CH7" s="64" t="s">
        <v>118</v>
      </c>
      <c r="CI7" s="64" t="s">
        <v>118</v>
      </c>
      <c r="CJ7" s="64" t="s">
        <v>118</v>
      </c>
      <c r="CK7" s="64" t="s">
        <v>116</v>
      </c>
      <c r="CL7" s="61"/>
      <c r="CM7" s="63">
        <f>CM8</f>
        <v>586</v>
      </c>
      <c r="CN7" s="63">
        <f>CN8</f>
        <v>16500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88</v>
      </c>
      <c r="DL7" s="64">
        <f t="shared" ref="DL7:DT7" si="17">DL8</f>
        <v>80</v>
      </c>
      <c r="DM7" s="64">
        <f t="shared" si="17"/>
        <v>79.099999999999994</v>
      </c>
      <c r="DN7" s="64">
        <f t="shared" si="17"/>
        <v>75.7</v>
      </c>
      <c r="DO7" s="64">
        <f t="shared" si="17"/>
        <v>73.900000000000006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203211</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38</v>
      </c>
      <c r="S8" s="69" t="s">
        <v>129</v>
      </c>
      <c r="T8" s="69" t="s">
        <v>130</v>
      </c>
      <c r="U8" s="70">
        <v>7158</v>
      </c>
      <c r="V8" s="70">
        <v>440</v>
      </c>
      <c r="W8" s="70">
        <v>400</v>
      </c>
      <c r="X8" s="69" t="s">
        <v>131</v>
      </c>
      <c r="Y8" s="71">
        <v>280.60000000000002</v>
      </c>
      <c r="Z8" s="71">
        <v>401</v>
      </c>
      <c r="AA8" s="71">
        <v>319.10000000000002</v>
      </c>
      <c r="AB8" s="71">
        <v>336.7</v>
      </c>
      <c r="AC8" s="71">
        <v>344</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86.5</v>
      </c>
      <c r="BG8" s="71">
        <v>84</v>
      </c>
      <c r="BH8" s="71">
        <v>83.6</v>
      </c>
      <c r="BI8" s="71">
        <v>81.7</v>
      </c>
      <c r="BJ8" s="71">
        <v>79.599999999999994</v>
      </c>
      <c r="BK8" s="71">
        <v>36</v>
      </c>
      <c r="BL8" s="71">
        <v>29.9</v>
      </c>
      <c r="BM8" s="71">
        <v>36.1</v>
      </c>
      <c r="BN8" s="71">
        <v>33.9</v>
      </c>
      <c r="BO8" s="71">
        <v>26.5</v>
      </c>
      <c r="BP8" s="68">
        <v>26.4</v>
      </c>
      <c r="BQ8" s="72">
        <v>54549</v>
      </c>
      <c r="BR8" s="72">
        <v>59405</v>
      </c>
      <c r="BS8" s="72">
        <v>53535</v>
      </c>
      <c r="BT8" s="73">
        <v>52112</v>
      </c>
      <c r="BU8" s="73">
        <v>50888</v>
      </c>
      <c r="BV8" s="72">
        <v>23102</v>
      </c>
      <c r="BW8" s="72">
        <v>18295</v>
      </c>
      <c r="BX8" s="72">
        <v>22959</v>
      </c>
      <c r="BY8" s="72">
        <v>22148</v>
      </c>
      <c r="BZ8" s="72">
        <v>24086</v>
      </c>
      <c r="CA8" s="70">
        <v>15069</v>
      </c>
      <c r="CB8" s="71" t="s">
        <v>123</v>
      </c>
      <c r="CC8" s="71" t="s">
        <v>123</v>
      </c>
      <c r="CD8" s="71" t="s">
        <v>123</v>
      </c>
      <c r="CE8" s="71" t="s">
        <v>123</v>
      </c>
      <c r="CF8" s="71" t="s">
        <v>123</v>
      </c>
      <c r="CG8" s="71" t="s">
        <v>123</v>
      </c>
      <c r="CH8" s="71" t="s">
        <v>123</v>
      </c>
      <c r="CI8" s="71" t="s">
        <v>123</v>
      </c>
      <c r="CJ8" s="71" t="s">
        <v>123</v>
      </c>
      <c r="CK8" s="71" t="s">
        <v>123</v>
      </c>
      <c r="CL8" s="68" t="s">
        <v>123</v>
      </c>
      <c r="CM8" s="70">
        <v>586</v>
      </c>
      <c r="CN8" s="70">
        <v>16500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1637.3</v>
      </c>
      <c r="DF8" s="71">
        <v>1098.3</v>
      </c>
      <c r="DG8" s="71">
        <v>655.5</v>
      </c>
      <c r="DH8" s="71">
        <v>316.8</v>
      </c>
      <c r="DI8" s="71">
        <v>113.9</v>
      </c>
      <c r="DJ8" s="68">
        <v>120.3</v>
      </c>
      <c r="DK8" s="71">
        <v>88</v>
      </c>
      <c r="DL8" s="71">
        <v>80</v>
      </c>
      <c r="DM8" s="71">
        <v>79.099999999999994</v>
      </c>
      <c r="DN8" s="71">
        <v>75.7</v>
      </c>
      <c r="DO8" s="71">
        <v>73.900000000000006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2019-02-12T01:16:02Z</cp:lastPrinted>
  <dcterms:created xsi:type="dcterms:W3CDTF">2018-12-07T10:30:04Z</dcterms:created>
  <dcterms:modified xsi:type="dcterms:W3CDTF">2019-02-20T12:54:50Z</dcterms:modified>
  <cp:category/>
</cp:coreProperties>
</file>