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aAvfKiJ5yukkqrtz42UuAFIp/4qQvsV8CirXZl/0Twk1i4kIKv6fa6V2PZmDk0c+0s6fXLlbp1tBNpwG3okgQ==" workbookSaltValue="fvcltgqvvDH7pMFnxr9B9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IE76" i="4"/>
  <c r="BZ51" i="4"/>
  <c r="GQ30" i="4"/>
  <c r="BZ30" i="4"/>
  <c r="LT76" i="4"/>
  <c r="GQ51" i="4"/>
  <c r="LH30" i="4"/>
  <c r="BG30" i="4"/>
  <c r="AV76" i="4"/>
  <c r="KO51" i="4"/>
  <c r="FX51" i="4"/>
  <c r="FX30" i="4"/>
  <c r="LE76" i="4"/>
  <c r="KO30" i="4"/>
  <c r="HP76" i="4"/>
  <c r="BG51" i="4"/>
  <c r="HA76" i="4"/>
  <c r="AN51" i="4"/>
  <c r="FE30" i="4"/>
  <c r="AG76" i="4"/>
  <c r="JV51" i="4"/>
  <c r="JV30" i="4"/>
  <c r="AN30" i="4"/>
  <c r="KP76" i="4"/>
  <c r="FE51" i="4"/>
  <c r="KA76" i="4"/>
  <c r="EL51" i="4"/>
  <c r="JC30" i="4"/>
  <c r="U30" i="4"/>
  <c r="R76" i="4"/>
  <c r="JC51" i="4"/>
  <c r="GL76" i="4"/>
  <c r="U51" i="4"/>
  <c r="EL30" i="4"/>
</calcChain>
</file>

<file path=xl/sharedStrings.xml><?xml version="1.0" encoding="utf-8"?>
<sst xmlns="http://schemas.openxmlformats.org/spreadsheetml/2006/main" count="294" uniqueCount="143">
  <si>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</si>
  <si>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</si>
  <si>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</si>
  <si>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</si>
  <si>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</si>
  <si>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</si>
  <si>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</si>
  <si>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</si>
  <si>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</si>
  <si>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</si>
  <si>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</si>
  <si>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</si>
  <si>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</si>
  <si>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</si>
  <si>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</si>
  <si>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</si>
  <si>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</si>
  <si>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</si>
  <si>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</si>
  <si>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</si>
  <si>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</si>
  <si>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</si>
  <si>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</si>
  <si>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</si>
  <si>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</si>
  <si>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</si>
  <si>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</si>
  <si>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</si>
  <si>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</si>
  <si>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</si>
  <si>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</si>
  <si>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</si>
  <si>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</si>
  <si>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</si>
  <si>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</si>
  <si>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</si>
  <si>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</si>
  <si>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</si>
  <si>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</si>
  <si>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</si>
  <si>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</si>
  <si>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</si>
  <si>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</si>
  <si>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</si>
  <si>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</si>
  <si>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</si>
  <si>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</si>
  <si>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</si>
  <si>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</si>
  <si>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</si>
  <si>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</si>
  <si>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</si>
  <si>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</si>
  <si>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</si>
  <si>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</si>
  <si>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</si>
  <si>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</si>
  <si>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</si>
  <si>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</si>
  <si>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</si>
  <si>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</si>
  <si>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</si>
  <si>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</si>
  <si>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</si>
  <si>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</si>
  <si>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</si>
  <si>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</si>
  <si>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</si>
  <si>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</si>
  <si>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</si>
  <si>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</si>
  <si>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</si>
  <si>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</si>
  <si>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</si>
  <si>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</si>
  <si>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</si>
  <si>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</si>
  <si>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</si>
  <si>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</si>
  <si>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</si>
  <si>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</si>
  <si>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</si>
  <si>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</si>
  <si>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</si>
  <si>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</si>
  <si>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</si>
  <si>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</si>
  <si>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</si>
  <si>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</si>
  <si>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</si>
  <si>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</si>
  <si>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</si>
  <si>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</si>
  <si>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</si>
  <si>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</si>
  <si>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</si>
  <si>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</si>
  <si>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</si>
  <si>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</si>
  <si>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</si>
  <si>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</si>
  <si>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</si>
  <si>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</si>
  <si>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</si>
  <si>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</si>
  <si>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</si>
  <si>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</si>
  <si>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</si>
  <si>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</si>
  <si>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</si>
  <si>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</si>
  <si>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</si>
  <si>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</si>
  <si>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</si>
  <si>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</si>
  <si>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</si>
  <si>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</si>
  <si>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</si>
  <si>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</si>
  <si>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</si>
  <si>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</si>
  <si>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飯山市</t>
  </si>
  <si>
    <t>飯山駅斑尾口駐車場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</si>
  <si>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</si>
  <si>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</si>
  <si>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</si>
  <si>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</si>
  <si>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</si>
  <si>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</si>
  <si>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</si>
  <si>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</si>
  <si>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</si>
  <si>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</si>
  <si>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</si>
  <si>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</si>
  <si>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</si>
  <si>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</si>
  <si>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</si>
  <si>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</si>
  <si>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地方公営企業法を適用していないため、有形固定資産減価償却率は算出していないが、経過年数は3年であり、多額の設備投資の予定も無いため、資産全体の価値は高いといえる。
地方債の元金償還が始まり、料金収入が増加傾向にあることから企業債残高対料金収入比率は減少傾向にある。</t>
    <rPh sb="0" eb="2">
      <t>チホウ</t>
    </rPh>
    <rPh sb="2" eb="4">
      <t>コウエイ</t>
    </rPh>
    <rPh sb="4" eb="6">
      <t>キギョウ</t>
    </rPh>
    <rPh sb="6" eb="7">
      <t>ホウ</t>
    </rPh>
    <rPh sb="8" eb="10">
      <t>テキヨウ</t>
    </rPh>
    <rPh sb="18" eb="20">
      <t>ユウケイ</t>
    </rPh>
    <rPh sb="20" eb="22">
      <t>コテイ</t>
    </rPh>
    <rPh sb="22" eb="24">
      <t>シサン</t>
    </rPh>
    <rPh sb="24" eb="26">
      <t>ゲンカ</t>
    </rPh>
    <rPh sb="26" eb="28">
      <t>ショウキャク</t>
    </rPh>
    <rPh sb="28" eb="29">
      <t>リツ</t>
    </rPh>
    <rPh sb="30" eb="32">
      <t>サンシュツ</t>
    </rPh>
    <rPh sb="39" eb="41">
      <t>ケイカ</t>
    </rPh>
    <rPh sb="41" eb="43">
      <t>ネンスウ</t>
    </rPh>
    <rPh sb="45" eb="46">
      <t>ネン</t>
    </rPh>
    <rPh sb="50" eb="52">
      <t>タガク</t>
    </rPh>
    <rPh sb="53" eb="55">
      <t>セツビ</t>
    </rPh>
    <rPh sb="55" eb="57">
      <t>トウシ</t>
    </rPh>
    <rPh sb="58" eb="60">
      <t>ヨテイ</t>
    </rPh>
    <rPh sb="61" eb="62">
      <t>ナ</t>
    </rPh>
    <rPh sb="66" eb="68">
      <t>シサン</t>
    </rPh>
    <rPh sb="68" eb="70">
      <t>ゼンタイ</t>
    </rPh>
    <rPh sb="71" eb="73">
      <t>カチ</t>
    </rPh>
    <rPh sb="74" eb="75">
      <t>タカ</t>
    </rPh>
    <rPh sb="82" eb="85">
      <t>チホウサイ</t>
    </rPh>
    <rPh sb="86" eb="88">
      <t>ガンキン</t>
    </rPh>
    <rPh sb="88" eb="90">
      <t>ショウカン</t>
    </rPh>
    <rPh sb="91" eb="92">
      <t>ハジ</t>
    </rPh>
    <rPh sb="95" eb="97">
      <t>リョウキン</t>
    </rPh>
    <rPh sb="97" eb="99">
      <t>シュウニュウ</t>
    </rPh>
    <rPh sb="100" eb="102">
      <t>ゾウカ</t>
    </rPh>
    <rPh sb="102" eb="104">
      <t>ケイコウ</t>
    </rPh>
    <rPh sb="111" eb="113">
      <t>キギョウ</t>
    </rPh>
    <rPh sb="113" eb="114">
      <t>サイ</t>
    </rPh>
    <rPh sb="114" eb="116">
      <t>ザンダカ</t>
    </rPh>
    <rPh sb="116" eb="117">
      <t>タイ</t>
    </rPh>
    <rPh sb="117" eb="119">
      <t>リョウキン</t>
    </rPh>
    <rPh sb="119" eb="121">
      <t>シュウニュウ</t>
    </rPh>
    <rPh sb="121" eb="123">
      <t>ヒリツ</t>
    </rPh>
    <rPh sb="124" eb="126">
      <t>ゲンショウ</t>
    </rPh>
    <rPh sb="126" eb="128">
      <t>ケイコウ</t>
    </rPh>
    <phoneticPr fontId="5"/>
  </si>
  <si>
    <t>稼働率は増加傾向にあるが、類似施設平均値を大きく下回っている。
新幹線及び在来線の駅利用者のための駐車場として整備した施設で、周辺には商業施設など当該駐車場の利用増に繋がる施設もなく、稼働率は低い状況にある。</t>
    <rPh sb="0" eb="2">
      <t>カドウ</t>
    </rPh>
    <rPh sb="2" eb="3">
      <t>リツ</t>
    </rPh>
    <rPh sb="4" eb="6">
      <t>ゾウカ</t>
    </rPh>
    <rPh sb="6" eb="8">
      <t>ケイコウ</t>
    </rPh>
    <rPh sb="13" eb="15">
      <t>ルイジ</t>
    </rPh>
    <rPh sb="15" eb="17">
      <t>シセツ</t>
    </rPh>
    <rPh sb="17" eb="19">
      <t>ヘイキン</t>
    </rPh>
    <rPh sb="19" eb="20">
      <t>チ</t>
    </rPh>
    <rPh sb="21" eb="22">
      <t>オオ</t>
    </rPh>
    <rPh sb="24" eb="26">
      <t>シタマワ</t>
    </rPh>
    <rPh sb="32" eb="35">
      <t>シンカンセン</t>
    </rPh>
    <rPh sb="35" eb="36">
      <t>オヨ</t>
    </rPh>
    <rPh sb="37" eb="40">
      <t>ザイライセン</t>
    </rPh>
    <rPh sb="41" eb="42">
      <t>エキ</t>
    </rPh>
    <rPh sb="42" eb="44">
      <t>リヨウ</t>
    </rPh>
    <rPh sb="44" eb="45">
      <t>シャ</t>
    </rPh>
    <rPh sb="49" eb="52">
      <t>チュウシャジョウ</t>
    </rPh>
    <rPh sb="55" eb="57">
      <t>セイビ</t>
    </rPh>
    <rPh sb="59" eb="61">
      <t>シセツ</t>
    </rPh>
    <rPh sb="63" eb="65">
      <t>シュウヘン</t>
    </rPh>
    <rPh sb="67" eb="69">
      <t>ショウギョウ</t>
    </rPh>
    <rPh sb="69" eb="71">
      <t>シセツ</t>
    </rPh>
    <rPh sb="73" eb="75">
      <t>トウガイ</t>
    </rPh>
    <rPh sb="75" eb="78">
      <t>チュウシャジョウ</t>
    </rPh>
    <rPh sb="79" eb="81">
      <t>リヨウ</t>
    </rPh>
    <rPh sb="81" eb="82">
      <t>ゾウ</t>
    </rPh>
    <rPh sb="83" eb="84">
      <t>ツナ</t>
    </rPh>
    <rPh sb="86" eb="88">
      <t>シセツ</t>
    </rPh>
    <rPh sb="92" eb="94">
      <t>カドウ</t>
    </rPh>
    <rPh sb="94" eb="95">
      <t>リツ</t>
    </rPh>
    <rPh sb="96" eb="97">
      <t>ヒク</t>
    </rPh>
    <rPh sb="98" eb="100">
      <t>ジョウキョウ</t>
    </rPh>
    <phoneticPr fontId="5"/>
  </si>
  <si>
    <t>収益的収支比率は、地方債の元金償還がまだ一部であることから100%を上回り黒字経営となっている。
売上高GOP比率は増加傾向にあり、類似施設平均値と比べ高く推移している。
EBITDAに関しては、類似施設平均値と比べ低い状況であるが、増加傾向となっている。
売上高GOP比率、EBITDAが増加傾向を示している要因は、新幹線飯山駅開業後、市内を含め近隣自治体における駐車場の認知が年々広がったことにより、利用台数と料金収入が増加したことによるものと考える。</t>
    <rPh sb="0" eb="2">
      <t>シュウエキ</t>
    </rPh>
    <rPh sb="2" eb="3">
      <t>テキ</t>
    </rPh>
    <rPh sb="3" eb="5">
      <t>シュウシ</t>
    </rPh>
    <rPh sb="5" eb="7">
      <t>ヒリツ</t>
    </rPh>
    <rPh sb="9" eb="12">
      <t>チホウサイ</t>
    </rPh>
    <rPh sb="13" eb="15">
      <t>ガンキン</t>
    </rPh>
    <rPh sb="15" eb="17">
      <t>ショウカン</t>
    </rPh>
    <rPh sb="20" eb="22">
      <t>イチブ</t>
    </rPh>
    <rPh sb="34" eb="36">
      <t>ウワマワ</t>
    </rPh>
    <rPh sb="37" eb="39">
      <t>クロジ</t>
    </rPh>
    <rPh sb="39" eb="41">
      <t>ケイエイ</t>
    </rPh>
    <rPh sb="49" eb="51">
      <t>ウリアゲ</t>
    </rPh>
    <rPh sb="51" eb="52">
      <t>ダカ</t>
    </rPh>
    <rPh sb="55" eb="57">
      <t>ヒリツ</t>
    </rPh>
    <rPh sb="58" eb="60">
      <t>ゾウカ</t>
    </rPh>
    <rPh sb="60" eb="62">
      <t>ケイコウ</t>
    </rPh>
    <rPh sb="66" eb="68">
      <t>ルイジ</t>
    </rPh>
    <rPh sb="68" eb="70">
      <t>シセツ</t>
    </rPh>
    <rPh sb="70" eb="72">
      <t>ヘイキン</t>
    </rPh>
    <rPh sb="72" eb="73">
      <t>チ</t>
    </rPh>
    <rPh sb="74" eb="75">
      <t>クラ</t>
    </rPh>
    <rPh sb="76" eb="77">
      <t>タカ</t>
    </rPh>
    <rPh sb="78" eb="80">
      <t>スイイ</t>
    </rPh>
    <rPh sb="93" eb="94">
      <t>カン</t>
    </rPh>
    <rPh sb="98" eb="100">
      <t>ルイジ</t>
    </rPh>
    <rPh sb="100" eb="102">
      <t>シセツ</t>
    </rPh>
    <rPh sb="102" eb="104">
      <t>ヘイキン</t>
    </rPh>
    <rPh sb="104" eb="105">
      <t>チ</t>
    </rPh>
    <rPh sb="106" eb="107">
      <t>クラ</t>
    </rPh>
    <rPh sb="108" eb="109">
      <t>ヒク</t>
    </rPh>
    <rPh sb="110" eb="112">
      <t>ジョウキョウ</t>
    </rPh>
    <rPh sb="117" eb="119">
      <t>ゾウカ</t>
    </rPh>
    <rPh sb="119" eb="121">
      <t>ケイコウ</t>
    </rPh>
    <rPh sb="150" eb="151">
      <t>シメ</t>
    </rPh>
    <rPh sb="155" eb="157">
      <t>ヨウイン</t>
    </rPh>
    <rPh sb="159" eb="162">
      <t>シンカンセン</t>
    </rPh>
    <rPh sb="162" eb="164">
      <t>イイヤマ</t>
    </rPh>
    <rPh sb="164" eb="165">
      <t>エキ</t>
    </rPh>
    <rPh sb="165" eb="167">
      <t>カイギョウ</t>
    </rPh>
    <rPh sb="167" eb="168">
      <t>ゴ</t>
    </rPh>
    <rPh sb="169" eb="170">
      <t>シ</t>
    </rPh>
    <rPh sb="170" eb="171">
      <t>ナイ</t>
    </rPh>
    <rPh sb="172" eb="173">
      <t>フク</t>
    </rPh>
    <rPh sb="174" eb="176">
      <t>キンリン</t>
    </rPh>
    <rPh sb="176" eb="179">
      <t>ジチタイ</t>
    </rPh>
    <rPh sb="183" eb="186">
      <t>チュウシャジョウ</t>
    </rPh>
    <rPh sb="187" eb="189">
      <t>ニンチ</t>
    </rPh>
    <rPh sb="190" eb="192">
      <t>ネンネン</t>
    </rPh>
    <rPh sb="192" eb="193">
      <t>ヒロ</t>
    </rPh>
    <rPh sb="212" eb="214">
      <t>ゾウカ</t>
    </rPh>
    <rPh sb="224" eb="225">
      <t>カンガ</t>
    </rPh>
    <phoneticPr fontId="5"/>
  </si>
  <si>
    <t>収益、稼働率とも増加傾向にあるが、平成30年度から地方債の元金償還が本格的に始まることで、一般会計からの繰入金への依存度が大幅に増加すると考えられる。
そのため、いかに駐車台数を増やし、稼働率を上げていくかが課題といえるが、周辺に競合する駐車場は無いため単に料金設定の見直し等ではなく、駅に併設した駐車場であることから、近隣市町村へのＰＲを強化するとともに、駅利用者の増加に繋がる全市的及び近隣自治体による広域的な取り組みが必要である。</t>
    <rPh sb="0" eb="2">
      <t>シュウエキ</t>
    </rPh>
    <rPh sb="3" eb="5">
      <t>カドウ</t>
    </rPh>
    <rPh sb="5" eb="6">
      <t>リツ</t>
    </rPh>
    <rPh sb="8" eb="10">
      <t>ゾウカ</t>
    </rPh>
    <rPh sb="10" eb="12">
      <t>ケイコウ</t>
    </rPh>
    <rPh sb="17" eb="19">
      <t>ヘイセイ</t>
    </rPh>
    <rPh sb="21" eb="22">
      <t>ネン</t>
    </rPh>
    <rPh sb="22" eb="23">
      <t>ド</t>
    </rPh>
    <rPh sb="25" eb="28">
      <t>チホウサイ</t>
    </rPh>
    <rPh sb="29" eb="31">
      <t>ガンキン</t>
    </rPh>
    <rPh sb="31" eb="33">
      <t>ショウカン</t>
    </rPh>
    <rPh sb="34" eb="37">
      <t>ホンカクテキ</t>
    </rPh>
    <rPh sb="38" eb="39">
      <t>ハジ</t>
    </rPh>
    <rPh sb="45" eb="47">
      <t>イッパン</t>
    </rPh>
    <rPh sb="47" eb="49">
      <t>カイケイ</t>
    </rPh>
    <rPh sb="52" eb="54">
      <t>クリイレ</t>
    </rPh>
    <rPh sb="54" eb="55">
      <t>キン</t>
    </rPh>
    <rPh sb="57" eb="60">
      <t>イゾンド</t>
    </rPh>
    <rPh sb="61" eb="63">
      <t>オオハバ</t>
    </rPh>
    <rPh sb="64" eb="66">
      <t>ゾウカ</t>
    </rPh>
    <rPh sb="69" eb="70">
      <t>カンガ</t>
    </rPh>
    <rPh sb="84" eb="86">
      <t>チュウシャ</t>
    </rPh>
    <rPh sb="86" eb="88">
      <t>ダイスウ</t>
    </rPh>
    <rPh sb="89" eb="90">
      <t>フ</t>
    </rPh>
    <rPh sb="93" eb="95">
      <t>カドウ</t>
    </rPh>
    <rPh sb="95" eb="96">
      <t>リツ</t>
    </rPh>
    <rPh sb="97" eb="98">
      <t>ア</t>
    </rPh>
    <rPh sb="104" eb="106">
      <t>カダイ</t>
    </rPh>
    <rPh sb="112" eb="114">
      <t>シュウヘン</t>
    </rPh>
    <rPh sb="115" eb="117">
      <t>キョウゴウ</t>
    </rPh>
    <rPh sb="119" eb="122">
      <t>チュウシャジョウ</t>
    </rPh>
    <rPh sb="123" eb="124">
      <t>ナ</t>
    </rPh>
    <rPh sb="127" eb="128">
      <t>タン</t>
    </rPh>
    <rPh sb="129" eb="131">
      <t>リョウキン</t>
    </rPh>
    <rPh sb="131" eb="133">
      <t>セッテイ</t>
    </rPh>
    <rPh sb="134" eb="136">
      <t>ミナオ</t>
    </rPh>
    <rPh sb="137" eb="138">
      <t>トウ</t>
    </rPh>
    <rPh sb="143" eb="144">
      <t>エキ</t>
    </rPh>
    <rPh sb="145" eb="147">
      <t>ヘイセツ</t>
    </rPh>
    <rPh sb="149" eb="152">
      <t>チュウシャジョウ</t>
    </rPh>
    <rPh sb="160" eb="162">
      <t>キンリン</t>
    </rPh>
    <rPh sb="162" eb="165">
      <t>シチョウソン</t>
    </rPh>
    <rPh sb="170" eb="172">
      <t>キョウカ</t>
    </rPh>
    <rPh sb="179" eb="180">
      <t>エキ</t>
    </rPh>
    <rPh sb="180" eb="183">
      <t>リヨウシャ</t>
    </rPh>
    <rPh sb="184" eb="186">
      <t>ゾウカ</t>
    </rPh>
    <rPh sb="187" eb="188">
      <t>ツナ</t>
    </rPh>
    <rPh sb="190" eb="192">
      <t>ゼンシ</t>
    </rPh>
    <rPh sb="192" eb="193">
      <t>テキ</t>
    </rPh>
    <rPh sb="193" eb="194">
      <t>オヨ</t>
    </rPh>
    <rPh sb="195" eb="197">
      <t>キンリン</t>
    </rPh>
    <rPh sb="197" eb="200">
      <t>ジチタイ</t>
    </rPh>
    <rPh sb="203" eb="206">
      <t>コウイキテキ</t>
    </rPh>
    <rPh sb="207" eb="208">
      <t>ト</t>
    </rPh>
    <rPh sb="209" eb="210">
      <t>ク</t>
    </rPh>
    <rPh sb="212" eb="2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</si>
</sst>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0</c:v>
                </c:pt>
                <c:pt idx="2">
                  <c:v>125.6</c:v>
                </c:pt>
                <c:pt idx="3">
                  <c:v>111.8</c:v>
                </c:pt>
                <c:pt idx="4">
                  <c:v>111.6</c:v>
                </c:pt>
              </c:numCache>
            </c:numRef>
          </c:val>
          <c:extLst xmlns:c16r2="http://schemas.microsoft.com/office/drawing/2015/06/chart">
            <c:ext xmlns:c16="http://schemas.microsoft.com/office/drawing/2014/chart" uri="{C3380CC4-5D6E-409C-BE32-E72D297353CC}">
              <c16:uniqueId val="{00000000-EA2F-4722-89E6-F608A3B8237A}"/>
            </c:ext>
          </c:extLst>
        </c:ser>
        <c:dLbls>
          <c:showLegendKey val="0"/>
          <c:showVal val="0"/>
          <c:showCatName val="0"/>
          <c:showSerName val="0"/>
          <c:showPercent val="0"/>
          <c:showBubbleSize val="0"/>
        </c:dLbls>
        <c:gapWidth val="150"/>
        <c:axId val="91104768"/>
        <c:axId val="911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EA2F-4722-89E6-F608A3B8237A}"/>
            </c:ext>
          </c:extLst>
        </c:ser>
        <c:dLbls>
          <c:showLegendKey val="0"/>
          <c:showVal val="0"/>
          <c:showCatName val="0"/>
          <c:showSerName val="0"/>
          <c:showPercent val="0"/>
          <c:showBubbleSize val="0"/>
        </c:dLbls>
        <c:marker val="1"/>
        <c:smooth val="0"/>
        <c:axId val="91104768"/>
        <c:axId val="91106688"/>
      </c:lineChart>
      <c:dateAx>
        <c:axId val="91104768"/>
        <c:scaling>
          <c:orientation val="minMax"/>
        </c:scaling>
        <c:delete val="1"/>
        <c:axPos val="b"/>
        <c:numFmt formatCode="ge" sourceLinked="1"/>
        <c:majorTickMark val="none"/>
        <c:minorTickMark val="none"/>
        <c:tickLblPos val="none"/>
        <c:crossAx val="91106688"/>
        <c:crosses val="autoZero"/>
        <c:auto val="1"/>
        <c:lblOffset val="100"/>
        <c:baseTimeUnit val="years"/>
      </c:dateAx>
      <c:valAx>
        <c:axId val="9110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3056</c:v>
                </c:pt>
                <c:pt idx="3">
                  <c:v>2622.9</c:v>
                </c:pt>
                <c:pt idx="4">
                  <c:v>2299</c:v>
                </c:pt>
              </c:numCache>
            </c:numRef>
          </c:val>
          <c:extLst xmlns:c16r2="http://schemas.microsoft.com/office/drawing/2015/06/chart">
            <c:ext xmlns:c16="http://schemas.microsoft.com/office/drawing/2014/chart" uri="{C3380CC4-5D6E-409C-BE32-E72D297353CC}">
              <c16:uniqueId val="{00000000-51DE-4547-BCE8-F05840B672ED}"/>
            </c:ext>
          </c:extLst>
        </c:ser>
        <c:dLbls>
          <c:showLegendKey val="0"/>
          <c:showVal val="0"/>
          <c:showCatName val="0"/>
          <c:showSerName val="0"/>
          <c:showPercent val="0"/>
          <c:showBubbleSize val="0"/>
        </c:dLbls>
        <c:gapWidth val="150"/>
        <c:axId val="93468160"/>
        <c:axId val="934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51DE-4547-BCE8-F05840B672ED}"/>
            </c:ext>
          </c:extLst>
        </c:ser>
        <c:dLbls>
          <c:showLegendKey val="0"/>
          <c:showVal val="0"/>
          <c:showCatName val="0"/>
          <c:showSerName val="0"/>
          <c:showPercent val="0"/>
          <c:showBubbleSize val="0"/>
        </c:dLbls>
        <c:marker val="1"/>
        <c:smooth val="0"/>
        <c:axId val="93468160"/>
        <c:axId val="93470080"/>
      </c:lineChart>
      <c:dateAx>
        <c:axId val="93468160"/>
        <c:scaling>
          <c:orientation val="minMax"/>
        </c:scaling>
        <c:delete val="1"/>
        <c:axPos val="b"/>
        <c:numFmt formatCode="ge" sourceLinked="1"/>
        <c:majorTickMark val="none"/>
        <c:minorTickMark val="none"/>
        <c:tickLblPos val="none"/>
        <c:crossAx val="93470080"/>
        <c:crosses val="autoZero"/>
        <c:auto val="1"/>
        <c:lblOffset val="100"/>
        <c:baseTimeUnit val="years"/>
      </c:dateAx>
      <c:valAx>
        <c:axId val="934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DBF-4095-BE0F-80FA9771D3A0}"/>
            </c:ext>
          </c:extLst>
        </c:ser>
        <c:dLbls>
          <c:showLegendKey val="0"/>
          <c:showVal val="0"/>
          <c:showCatName val="0"/>
          <c:showSerName val="0"/>
          <c:showPercent val="0"/>
          <c:showBubbleSize val="0"/>
        </c:dLbls>
        <c:gapWidth val="150"/>
        <c:axId val="93516928"/>
        <c:axId val="935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DBF-4095-BE0F-80FA9771D3A0}"/>
            </c:ext>
          </c:extLst>
        </c:ser>
        <c:dLbls>
          <c:showLegendKey val="0"/>
          <c:showVal val="0"/>
          <c:showCatName val="0"/>
          <c:showSerName val="0"/>
          <c:showPercent val="0"/>
          <c:showBubbleSize val="0"/>
        </c:dLbls>
        <c:marker val="1"/>
        <c:smooth val="0"/>
        <c:axId val="93516928"/>
        <c:axId val="93518848"/>
      </c:lineChart>
      <c:dateAx>
        <c:axId val="93516928"/>
        <c:scaling>
          <c:orientation val="minMax"/>
        </c:scaling>
        <c:delete val="1"/>
        <c:axPos val="b"/>
        <c:numFmt formatCode="ge" sourceLinked="1"/>
        <c:majorTickMark val="none"/>
        <c:minorTickMark val="none"/>
        <c:tickLblPos val="none"/>
        <c:crossAx val="93518848"/>
        <c:crosses val="autoZero"/>
        <c:auto val="1"/>
        <c:lblOffset val="100"/>
        <c:baseTimeUnit val="years"/>
      </c:dateAx>
      <c:valAx>
        <c:axId val="935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1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76B-467B-9DF3-CA2EAD090FCC}"/>
            </c:ext>
          </c:extLst>
        </c:ser>
        <c:dLbls>
          <c:showLegendKey val="0"/>
          <c:showVal val="0"/>
          <c:showCatName val="0"/>
          <c:showSerName val="0"/>
          <c:showPercent val="0"/>
          <c:showBubbleSize val="0"/>
        </c:dLbls>
        <c:gapWidth val="150"/>
        <c:axId val="93235456"/>
        <c:axId val="93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76B-467B-9DF3-CA2EAD090FCC}"/>
            </c:ext>
          </c:extLst>
        </c:ser>
        <c:dLbls>
          <c:showLegendKey val="0"/>
          <c:showVal val="0"/>
          <c:showCatName val="0"/>
          <c:showSerName val="0"/>
          <c:showPercent val="0"/>
          <c:showBubbleSize val="0"/>
        </c:dLbls>
        <c:marker val="1"/>
        <c:smooth val="0"/>
        <c:axId val="93235456"/>
        <c:axId val="93241728"/>
      </c:lineChart>
      <c:dateAx>
        <c:axId val="93235456"/>
        <c:scaling>
          <c:orientation val="minMax"/>
        </c:scaling>
        <c:delete val="1"/>
        <c:axPos val="b"/>
        <c:numFmt formatCode="ge" sourceLinked="1"/>
        <c:majorTickMark val="none"/>
        <c:minorTickMark val="none"/>
        <c:tickLblPos val="none"/>
        <c:crossAx val="93241728"/>
        <c:crosses val="autoZero"/>
        <c:auto val="1"/>
        <c:lblOffset val="100"/>
        <c:baseTimeUnit val="years"/>
      </c:dateAx>
      <c:valAx>
        <c:axId val="9324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71.900000000000006</c:v>
                </c:pt>
                <c:pt idx="2">
                  <c:v>23.9</c:v>
                </c:pt>
                <c:pt idx="3">
                  <c:v>0</c:v>
                </c:pt>
                <c:pt idx="4">
                  <c:v>0</c:v>
                </c:pt>
              </c:numCache>
            </c:numRef>
          </c:val>
          <c:extLst xmlns:c16r2="http://schemas.microsoft.com/office/drawing/2015/06/chart">
            <c:ext xmlns:c16="http://schemas.microsoft.com/office/drawing/2014/chart" uri="{C3380CC4-5D6E-409C-BE32-E72D297353CC}">
              <c16:uniqueId val="{00000000-CC02-4F44-B743-D1B78CC6DCE0}"/>
            </c:ext>
          </c:extLst>
        </c:ser>
        <c:dLbls>
          <c:showLegendKey val="0"/>
          <c:showVal val="0"/>
          <c:showCatName val="0"/>
          <c:showSerName val="0"/>
          <c:showPercent val="0"/>
          <c:showBubbleSize val="0"/>
        </c:dLbls>
        <c:gapWidth val="150"/>
        <c:axId val="93325184"/>
        <c:axId val="933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CC02-4F44-B743-D1B78CC6DCE0}"/>
            </c:ext>
          </c:extLst>
        </c:ser>
        <c:dLbls>
          <c:showLegendKey val="0"/>
          <c:showVal val="0"/>
          <c:showCatName val="0"/>
          <c:showSerName val="0"/>
          <c:showPercent val="0"/>
          <c:showBubbleSize val="0"/>
        </c:dLbls>
        <c:marker val="1"/>
        <c:smooth val="0"/>
        <c:axId val="93325184"/>
        <c:axId val="93347840"/>
      </c:lineChart>
      <c:dateAx>
        <c:axId val="93325184"/>
        <c:scaling>
          <c:orientation val="minMax"/>
        </c:scaling>
        <c:delete val="1"/>
        <c:axPos val="b"/>
        <c:numFmt formatCode="ge" sourceLinked="1"/>
        <c:majorTickMark val="none"/>
        <c:minorTickMark val="none"/>
        <c:tickLblPos val="none"/>
        <c:crossAx val="93347840"/>
        <c:crosses val="autoZero"/>
        <c:auto val="1"/>
        <c:lblOffset val="100"/>
        <c:baseTimeUnit val="years"/>
      </c:dateAx>
      <c:valAx>
        <c:axId val="9334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44</c:v>
                </c:pt>
                <c:pt idx="2">
                  <c:v>71</c:v>
                </c:pt>
                <c:pt idx="3">
                  <c:v>0</c:v>
                </c:pt>
                <c:pt idx="4">
                  <c:v>0</c:v>
                </c:pt>
              </c:numCache>
            </c:numRef>
          </c:val>
          <c:extLst xmlns:c16r2="http://schemas.microsoft.com/office/drawing/2015/06/chart">
            <c:ext xmlns:c16="http://schemas.microsoft.com/office/drawing/2014/chart" uri="{C3380CC4-5D6E-409C-BE32-E72D297353CC}">
              <c16:uniqueId val="{00000000-DE96-485D-BFE6-E65054054E11}"/>
            </c:ext>
          </c:extLst>
        </c:ser>
        <c:dLbls>
          <c:showLegendKey val="0"/>
          <c:showVal val="0"/>
          <c:showCatName val="0"/>
          <c:showSerName val="0"/>
          <c:showPercent val="0"/>
          <c:showBubbleSize val="0"/>
        </c:dLbls>
        <c:gapWidth val="150"/>
        <c:axId val="93386624"/>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DE96-485D-BFE6-E65054054E11}"/>
            </c:ext>
          </c:extLst>
        </c:ser>
        <c:dLbls>
          <c:showLegendKey val="0"/>
          <c:showVal val="0"/>
          <c:showCatName val="0"/>
          <c:showSerName val="0"/>
          <c:showPercent val="0"/>
          <c:showBubbleSize val="0"/>
        </c:dLbls>
        <c:marker val="1"/>
        <c:smooth val="0"/>
        <c:axId val="93386624"/>
        <c:axId val="93392896"/>
      </c:lineChart>
      <c:dateAx>
        <c:axId val="93386624"/>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3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25.4</c:v>
                </c:pt>
                <c:pt idx="2">
                  <c:v>36.9</c:v>
                </c:pt>
                <c:pt idx="3">
                  <c:v>38.6</c:v>
                </c:pt>
                <c:pt idx="4">
                  <c:v>44</c:v>
                </c:pt>
              </c:numCache>
            </c:numRef>
          </c:val>
          <c:extLst xmlns:c16r2="http://schemas.microsoft.com/office/drawing/2015/06/chart">
            <c:ext xmlns:c16="http://schemas.microsoft.com/office/drawing/2014/chart" uri="{C3380CC4-5D6E-409C-BE32-E72D297353CC}">
              <c16:uniqueId val="{00000000-0E31-490D-BF91-620994A72B50}"/>
            </c:ext>
          </c:extLst>
        </c:ser>
        <c:dLbls>
          <c:showLegendKey val="0"/>
          <c:showVal val="0"/>
          <c:showCatName val="0"/>
          <c:showSerName val="0"/>
          <c:showPercent val="0"/>
          <c:showBubbleSize val="0"/>
        </c:dLbls>
        <c:gapWidth val="150"/>
        <c:axId val="93435392"/>
        <c:axId val="934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0E31-490D-BF91-620994A72B50}"/>
            </c:ext>
          </c:extLst>
        </c:ser>
        <c:dLbls>
          <c:showLegendKey val="0"/>
          <c:showVal val="0"/>
          <c:showCatName val="0"/>
          <c:showSerName val="0"/>
          <c:showPercent val="0"/>
          <c:showBubbleSize val="0"/>
        </c:dLbls>
        <c:marker val="1"/>
        <c:smooth val="0"/>
        <c:axId val="93435392"/>
        <c:axId val="93437312"/>
      </c:lineChart>
      <c:dateAx>
        <c:axId val="93435392"/>
        <c:scaling>
          <c:orientation val="minMax"/>
        </c:scaling>
        <c:delete val="1"/>
        <c:axPos val="b"/>
        <c:numFmt formatCode="ge" sourceLinked="1"/>
        <c:majorTickMark val="none"/>
        <c:minorTickMark val="none"/>
        <c:tickLblPos val="none"/>
        <c:crossAx val="93437312"/>
        <c:crosses val="autoZero"/>
        <c:auto val="1"/>
        <c:lblOffset val="100"/>
        <c:baseTimeUnit val="years"/>
      </c:dateAx>
      <c:valAx>
        <c:axId val="9343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3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0</c:v>
                </c:pt>
                <c:pt idx="2">
                  <c:v>22.6</c:v>
                </c:pt>
                <c:pt idx="3">
                  <c:v>32</c:v>
                </c:pt>
                <c:pt idx="4">
                  <c:v>40.200000000000003</c:v>
                </c:pt>
              </c:numCache>
            </c:numRef>
          </c:val>
          <c:extLst xmlns:c16r2="http://schemas.microsoft.com/office/drawing/2015/06/chart">
            <c:ext xmlns:c16="http://schemas.microsoft.com/office/drawing/2014/chart" uri="{C3380CC4-5D6E-409C-BE32-E72D297353CC}">
              <c16:uniqueId val="{00000000-CF6A-4327-80C8-BCF20977D870}"/>
            </c:ext>
          </c:extLst>
        </c:ser>
        <c:dLbls>
          <c:showLegendKey val="0"/>
          <c:showVal val="0"/>
          <c:showCatName val="0"/>
          <c:showSerName val="0"/>
          <c:showPercent val="0"/>
          <c:showBubbleSize val="0"/>
        </c:dLbls>
        <c:gapWidth val="150"/>
        <c:axId val="94602368"/>
        <c:axId val="946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CF6A-4327-80C8-BCF20977D870}"/>
            </c:ext>
          </c:extLst>
        </c:ser>
        <c:dLbls>
          <c:showLegendKey val="0"/>
          <c:showVal val="0"/>
          <c:showCatName val="0"/>
          <c:showSerName val="0"/>
          <c:showPercent val="0"/>
          <c:showBubbleSize val="0"/>
        </c:dLbls>
        <c:marker val="1"/>
        <c:smooth val="0"/>
        <c:axId val="94602368"/>
        <c:axId val="94604288"/>
      </c:lineChart>
      <c:dateAx>
        <c:axId val="94602368"/>
        <c:scaling>
          <c:orientation val="minMax"/>
        </c:scaling>
        <c:delete val="1"/>
        <c:axPos val="b"/>
        <c:numFmt formatCode="ge" sourceLinked="1"/>
        <c:majorTickMark val="none"/>
        <c:minorTickMark val="none"/>
        <c:tickLblPos val="none"/>
        <c:crossAx val="94604288"/>
        <c:crosses val="autoZero"/>
        <c:auto val="1"/>
        <c:lblOffset val="100"/>
        <c:baseTimeUnit val="years"/>
      </c:dateAx>
      <c:valAx>
        <c:axId val="9460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0</c:v>
                </c:pt>
                <c:pt idx="2">
                  <c:v>4433</c:v>
                </c:pt>
                <c:pt idx="3">
                  <c:v>7306</c:v>
                </c:pt>
                <c:pt idx="4">
                  <c:v>10419</c:v>
                </c:pt>
              </c:numCache>
            </c:numRef>
          </c:val>
          <c:extLst xmlns:c16r2="http://schemas.microsoft.com/office/drawing/2015/06/chart">
            <c:ext xmlns:c16="http://schemas.microsoft.com/office/drawing/2014/chart" uri="{C3380CC4-5D6E-409C-BE32-E72D297353CC}">
              <c16:uniqueId val="{00000000-A3DB-4AF7-9BAC-38707D54319C}"/>
            </c:ext>
          </c:extLst>
        </c:ser>
        <c:dLbls>
          <c:showLegendKey val="0"/>
          <c:showVal val="0"/>
          <c:showCatName val="0"/>
          <c:showSerName val="0"/>
          <c:showPercent val="0"/>
          <c:showBubbleSize val="0"/>
        </c:dLbls>
        <c:gapWidth val="150"/>
        <c:axId val="94632192"/>
        <c:axId val="947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A3DB-4AF7-9BAC-38707D54319C}"/>
            </c:ext>
          </c:extLst>
        </c:ser>
        <c:dLbls>
          <c:showLegendKey val="0"/>
          <c:showVal val="0"/>
          <c:showCatName val="0"/>
          <c:showSerName val="0"/>
          <c:showPercent val="0"/>
          <c:showBubbleSize val="0"/>
        </c:dLbls>
        <c:marker val="1"/>
        <c:smooth val="0"/>
        <c:axId val="94632192"/>
        <c:axId val="94716288"/>
      </c:lineChart>
      <c:dateAx>
        <c:axId val="94632192"/>
        <c:scaling>
          <c:orientation val="minMax"/>
        </c:scaling>
        <c:delete val="1"/>
        <c:axPos val="b"/>
        <c:numFmt formatCode="ge" sourceLinked="1"/>
        <c:majorTickMark val="none"/>
        <c:minorTickMark val="none"/>
        <c:tickLblPos val="none"/>
        <c:crossAx val="94716288"/>
        <c:crosses val="autoZero"/>
        <c:auto val="1"/>
        <c:lblOffset val="100"/>
        <c:baseTimeUnit val="years"/>
      </c:dateAx>
      <c:valAx>
        <c:axId val="94716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3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長野県飯山市　飯山駅斑尾口駐車場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17042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482</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f>データ!Z7</f>
        <v>0</v>
      </c>
      <c r="AO31" s="110"/>
      <c r="AP31" s="110"/>
      <c r="AQ31" s="110"/>
      <c r="AR31" s="110"/>
      <c r="AS31" s="110"/>
      <c r="AT31" s="110"/>
      <c r="AU31" s="110"/>
      <c r="AV31" s="110"/>
      <c r="AW31" s="110"/>
      <c r="AX31" s="110"/>
      <c r="AY31" s="110"/>
      <c r="AZ31" s="110"/>
      <c r="BA31" s="110"/>
      <c r="BB31" s="110"/>
      <c r="BC31" s="110"/>
      <c r="BD31" s="110"/>
      <c r="BE31" s="110"/>
      <c r="BF31" s="110"/>
      <c r="BG31" s="110">
        <f>データ!AA7</f>
        <v>125.6</v>
      </c>
      <c r="BH31" s="110"/>
      <c r="BI31" s="110"/>
      <c r="BJ31" s="110"/>
      <c r="BK31" s="110"/>
      <c r="BL31" s="110"/>
      <c r="BM31" s="110"/>
      <c r="BN31" s="110"/>
      <c r="BO31" s="110"/>
      <c r="BP31" s="110"/>
      <c r="BQ31" s="110"/>
      <c r="BR31" s="110"/>
      <c r="BS31" s="110"/>
      <c r="BT31" s="110"/>
      <c r="BU31" s="110"/>
      <c r="BV31" s="110"/>
      <c r="BW31" s="110"/>
      <c r="BX31" s="110"/>
      <c r="BY31" s="110"/>
      <c r="BZ31" s="110">
        <f>データ!AB7</f>
        <v>111.8</v>
      </c>
      <c r="CA31" s="110"/>
      <c r="CB31" s="110"/>
      <c r="CC31" s="110"/>
      <c r="CD31" s="110"/>
      <c r="CE31" s="110"/>
      <c r="CF31" s="110"/>
      <c r="CG31" s="110"/>
      <c r="CH31" s="110"/>
      <c r="CI31" s="110"/>
      <c r="CJ31" s="110"/>
      <c r="CK31" s="110"/>
      <c r="CL31" s="110"/>
      <c r="CM31" s="110"/>
      <c r="CN31" s="110"/>
      <c r="CO31" s="110"/>
      <c r="CP31" s="110"/>
      <c r="CQ31" s="110"/>
      <c r="CR31" s="110"/>
      <c r="CS31" s="110">
        <f>データ!AC7</f>
        <v>111.6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f>データ!AK7</f>
        <v>71.900000000000006</v>
      </c>
      <c r="FF31" s="110"/>
      <c r="FG31" s="110"/>
      <c r="FH31" s="110"/>
      <c r="FI31" s="110"/>
      <c r="FJ31" s="110"/>
      <c r="FK31" s="110"/>
      <c r="FL31" s="110"/>
      <c r="FM31" s="110"/>
      <c r="FN31" s="110"/>
      <c r="FO31" s="110"/>
      <c r="FP31" s="110"/>
      <c r="FQ31" s="110"/>
      <c r="FR31" s="110"/>
      <c r="FS31" s="110"/>
      <c r="FT31" s="110"/>
      <c r="FU31" s="110"/>
      <c r="FV31" s="110"/>
      <c r="FW31" s="110"/>
      <c r="FX31" s="110">
        <f>データ!AL7</f>
        <v>23.9</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25.4</v>
      </c>
      <c r="JW31" s="81"/>
      <c r="JX31" s="81"/>
      <c r="JY31" s="81"/>
      <c r="JZ31" s="81"/>
      <c r="KA31" s="81"/>
      <c r="KB31" s="81"/>
      <c r="KC31" s="81"/>
      <c r="KD31" s="81"/>
      <c r="KE31" s="81"/>
      <c r="KF31" s="81"/>
      <c r="KG31" s="81"/>
      <c r="KH31" s="81"/>
      <c r="KI31" s="81"/>
      <c r="KJ31" s="81"/>
      <c r="KK31" s="81"/>
      <c r="KL31" s="81"/>
      <c r="KM31" s="81"/>
      <c r="KN31" s="82"/>
      <c r="KO31" s="80">
        <f>データ!DM7</f>
        <v>36.9</v>
      </c>
      <c r="KP31" s="81"/>
      <c r="KQ31" s="81"/>
      <c r="KR31" s="81"/>
      <c r="KS31" s="81"/>
      <c r="KT31" s="81"/>
      <c r="KU31" s="81"/>
      <c r="KV31" s="81"/>
      <c r="KW31" s="81"/>
      <c r="KX31" s="81"/>
      <c r="KY31" s="81"/>
      <c r="KZ31" s="81"/>
      <c r="LA31" s="81"/>
      <c r="LB31" s="81"/>
      <c r="LC31" s="81"/>
      <c r="LD31" s="81"/>
      <c r="LE31" s="81"/>
      <c r="LF31" s="81"/>
      <c r="LG31" s="82"/>
      <c r="LH31" s="80">
        <f>データ!DN7</f>
        <v>38.6</v>
      </c>
      <c r="LI31" s="81"/>
      <c r="LJ31" s="81"/>
      <c r="LK31" s="81"/>
      <c r="LL31" s="81"/>
      <c r="LM31" s="81"/>
      <c r="LN31" s="81"/>
      <c r="LO31" s="81"/>
      <c r="LP31" s="81"/>
      <c r="LQ31" s="81"/>
      <c r="LR31" s="81"/>
      <c r="LS31" s="81"/>
      <c r="LT31" s="81"/>
      <c r="LU31" s="81"/>
      <c r="LV31" s="81"/>
      <c r="LW31" s="81"/>
      <c r="LX31" s="81"/>
      <c r="LY31" s="81"/>
      <c r="LZ31" s="82"/>
      <c r="MA31" s="80">
        <f>データ!DO7</f>
        <v>44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f>データ!AV7</f>
        <v>44</v>
      </c>
      <c r="AO52" s="109"/>
      <c r="AP52" s="109"/>
      <c r="AQ52" s="109"/>
      <c r="AR52" s="109"/>
      <c r="AS52" s="109"/>
      <c r="AT52" s="109"/>
      <c r="AU52" s="109"/>
      <c r="AV52" s="109"/>
      <c r="AW52" s="109"/>
      <c r="AX52" s="109"/>
      <c r="AY52" s="109"/>
      <c r="AZ52" s="109"/>
      <c r="BA52" s="109"/>
      <c r="BB52" s="109"/>
      <c r="BC52" s="109"/>
      <c r="BD52" s="109"/>
      <c r="BE52" s="109"/>
      <c r="BF52" s="109"/>
      <c r="BG52" s="109">
        <f>データ!AW7</f>
        <v>71</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f>データ!BG7</f>
        <v>0</v>
      </c>
      <c r="FF52" s="110"/>
      <c r="FG52" s="110"/>
      <c r="FH52" s="110"/>
      <c r="FI52" s="110"/>
      <c r="FJ52" s="110"/>
      <c r="FK52" s="110"/>
      <c r="FL52" s="110"/>
      <c r="FM52" s="110"/>
      <c r="FN52" s="110"/>
      <c r="FO52" s="110"/>
      <c r="FP52" s="110"/>
      <c r="FQ52" s="110"/>
      <c r="FR52" s="110"/>
      <c r="FS52" s="110"/>
      <c r="FT52" s="110"/>
      <c r="FU52" s="110"/>
      <c r="FV52" s="110"/>
      <c r="FW52" s="110"/>
      <c r="FX52" s="110">
        <f>データ!BH7</f>
        <v>22.6</v>
      </c>
      <c r="FY52" s="110"/>
      <c r="FZ52" s="110"/>
      <c r="GA52" s="110"/>
      <c r="GB52" s="110"/>
      <c r="GC52" s="110"/>
      <c r="GD52" s="110"/>
      <c r="GE52" s="110"/>
      <c r="GF52" s="110"/>
      <c r="GG52" s="110"/>
      <c r="GH52" s="110"/>
      <c r="GI52" s="110"/>
      <c r="GJ52" s="110"/>
      <c r="GK52" s="110"/>
      <c r="GL52" s="110"/>
      <c r="GM52" s="110"/>
      <c r="GN52" s="110"/>
      <c r="GO52" s="110"/>
      <c r="GP52" s="110"/>
      <c r="GQ52" s="110">
        <f>データ!BI7</f>
        <v>32</v>
      </c>
      <c r="GR52" s="110"/>
      <c r="GS52" s="110"/>
      <c r="GT52" s="110"/>
      <c r="GU52" s="110"/>
      <c r="GV52" s="110"/>
      <c r="GW52" s="110"/>
      <c r="GX52" s="110"/>
      <c r="GY52" s="110"/>
      <c r="GZ52" s="110"/>
      <c r="HA52" s="110"/>
      <c r="HB52" s="110"/>
      <c r="HC52" s="110"/>
      <c r="HD52" s="110"/>
      <c r="HE52" s="110"/>
      <c r="HF52" s="110"/>
      <c r="HG52" s="110"/>
      <c r="HH52" s="110"/>
      <c r="HI52" s="110"/>
      <c r="HJ52" s="110">
        <f>データ!BJ7</f>
        <v>40.200000000000003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f>データ!BR7</f>
        <v>0</v>
      </c>
      <c r="JW52" s="109"/>
      <c r="JX52" s="109"/>
      <c r="JY52" s="109"/>
      <c r="JZ52" s="109"/>
      <c r="KA52" s="109"/>
      <c r="KB52" s="109"/>
      <c r="KC52" s="109"/>
      <c r="KD52" s="109"/>
      <c r="KE52" s="109"/>
      <c r="KF52" s="109"/>
      <c r="KG52" s="109"/>
      <c r="KH52" s="109"/>
      <c r="KI52" s="109"/>
      <c r="KJ52" s="109"/>
      <c r="KK52" s="109"/>
      <c r="KL52" s="109"/>
      <c r="KM52" s="109"/>
      <c r="KN52" s="109"/>
      <c r="KO52" s="109">
        <f>データ!BS7</f>
        <v>4433</v>
      </c>
      <c r="KP52" s="109"/>
      <c r="KQ52" s="109"/>
      <c r="KR52" s="109"/>
      <c r="KS52" s="109"/>
      <c r="KT52" s="109"/>
      <c r="KU52" s="109"/>
      <c r="KV52" s="109"/>
      <c r="KW52" s="109"/>
      <c r="KX52" s="109"/>
      <c r="KY52" s="109"/>
      <c r="KZ52" s="109"/>
      <c r="LA52" s="109"/>
      <c r="LB52" s="109"/>
      <c r="LC52" s="109"/>
      <c r="LD52" s="109"/>
      <c r="LE52" s="109"/>
      <c r="LF52" s="109"/>
      <c r="LG52" s="109"/>
      <c r="LH52" s="109">
        <f>データ!BT7</f>
        <v>7306</v>
      </c>
      <c r="LI52" s="109"/>
      <c r="LJ52" s="109"/>
      <c r="LK52" s="109"/>
      <c r="LL52" s="109"/>
      <c r="LM52" s="109"/>
      <c r="LN52" s="109"/>
      <c r="LO52" s="109"/>
      <c r="LP52" s="109"/>
      <c r="LQ52" s="109"/>
      <c r="LR52" s="109"/>
      <c r="LS52" s="109"/>
      <c r="LT52" s="109"/>
      <c r="LU52" s="109"/>
      <c r="LV52" s="109"/>
      <c r="LW52" s="109"/>
      <c r="LX52" s="109"/>
      <c r="LY52" s="109"/>
      <c r="LZ52" s="109"/>
      <c r="MA52" s="109">
        <f>データ!BU7</f>
        <v>10419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210221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3056</v>
      </c>
      <c r="LF77" s="81"/>
      <c r="LG77" s="81"/>
      <c r="LH77" s="81"/>
      <c r="LI77" s="81"/>
      <c r="LJ77" s="81"/>
      <c r="LK77" s="81"/>
      <c r="LL77" s="81"/>
      <c r="LM77" s="81"/>
      <c r="LN77" s="81"/>
      <c r="LO77" s="81"/>
      <c r="LP77" s="81"/>
      <c r="LQ77" s="81"/>
      <c r="LR77" s="81"/>
      <c r="LS77" s="82"/>
      <c r="LT77" s="80">
        <f>データ!DC7</f>
        <v>2622.9</v>
      </c>
      <c r="LU77" s="81"/>
      <c r="LV77" s="81"/>
      <c r="LW77" s="81"/>
      <c r="LX77" s="81"/>
      <c r="LY77" s="81"/>
      <c r="LZ77" s="81"/>
      <c r="MA77" s="81"/>
      <c r="MB77" s="81"/>
      <c r="MC77" s="81"/>
      <c r="MD77" s="81"/>
      <c r="ME77" s="81"/>
      <c r="MF77" s="81"/>
      <c r="MG77" s="81"/>
      <c r="MH77" s="82"/>
      <c r="MI77" s="80">
        <f>データ!DD7</f>
        <v>2299</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cDTcex+BNRHbiTTKZuSAFgMjsiZ0c55Hi1iOvKdr/fXr2ZbvgMgUQatV1Z/LVqdDyxAf30cq2yZRgiVTqk6zQ==" saltValue="/clHWeW9Wcbgtt+MXPggc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103</v>
      </c>
      <c r="AO5" s="59" t="s">
        <v>104</v>
      </c>
      <c r="AP5" s="59" t="s">
        <v>105</v>
      </c>
      <c r="AQ5" s="59" t="s">
        <v>106</v>
      </c>
      <c r="AR5" s="59" t="s">
        <v>107</v>
      </c>
      <c r="AS5" s="59" t="s">
        <v>108</v>
      </c>
      <c r="AT5" s="59" t="s">
        <v>109</v>
      </c>
      <c r="AU5" s="59" t="s">
        <v>114</v>
      </c>
      <c r="AV5" s="59" t="s">
        <v>111</v>
      </c>
      <c r="AW5" s="59" t="s">
        <v>101</v>
      </c>
      <c r="AX5" s="59" t="s">
        <v>115</v>
      </c>
      <c r="AY5" s="59" t="s">
        <v>103</v>
      </c>
      <c r="AZ5" s="59" t="s">
        <v>104</v>
      </c>
      <c r="BA5" s="59" t="s">
        <v>105</v>
      </c>
      <c r="BB5" s="59" t="s">
        <v>106</v>
      </c>
      <c r="BC5" s="59" t="s">
        <v>107</v>
      </c>
      <c r="BD5" s="59" t="s">
        <v>108</v>
      </c>
      <c r="BE5" s="59" t="s">
        <v>109</v>
      </c>
      <c r="BF5" s="59" t="s">
        <v>99</v>
      </c>
      <c r="BG5" s="59" t="s">
        <v>100</v>
      </c>
      <c r="BH5" s="59" t="s">
        <v>112</v>
      </c>
      <c r="BI5" s="59" t="s">
        <v>102</v>
      </c>
      <c r="BJ5" s="59" t="s">
        <v>103</v>
      </c>
      <c r="BK5" s="59" t="s">
        <v>104</v>
      </c>
      <c r="BL5" s="59" t="s">
        <v>105</v>
      </c>
      <c r="BM5" s="59" t="s">
        <v>106</v>
      </c>
      <c r="BN5" s="59" t="s">
        <v>107</v>
      </c>
      <c r="BO5" s="59" t="s">
        <v>108</v>
      </c>
      <c r="BP5" s="59" t="s">
        <v>109</v>
      </c>
      <c r="BQ5" s="59" t="s">
        <v>110</v>
      </c>
      <c r="BR5" s="59" t="s">
        <v>111</v>
      </c>
      <c r="BS5" s="59" t="s">
        <v>101</v>
      </c>
      <c r="BT5" s="59" t="s">
        <v>102</v>
      </c>
      <c r="BU5" s="59" t="s">
        <v>103</v>
      </c>
      <c r="BV5" s="59" t="s">
        <v>104</v>
      </c>
      <c r="BW5" s="59" t="s">
        <v>105</v>
      </c>
      <c r="BX5" s="59" t="s">
        <v>106</v>
      </c>
      <c r="BY5" s="59" t="s">
        <v>107</v>
      </c>
      <c r="BZ5" s="59" t="s">
        <v>108</v>
      </c>
      <c r="CA5" s="59" t="s">
        <v>109</v>
      </c>
      <c r="CB5" s="59" t="s">
        <v>114</v>
      </c>
      <c r="CC5" s="59" t="s">
        <v>116</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112</v>
      </c>
      <c r="CR5" s="59" t="s">
        <v>102</v>
      </c>
      <c r="CS5" s="59" t="s">
        <v>103</v>
      </c>
      <c r="CT5" s="59" t="s">
        <v>104</v>
      </c>
      <c r="CU5" s="59" t="s">
        <v>105</v>
      </c>
      <c r="CV5" s="59" t="s">
        <v>106</v>
      </c>
      <c r="CW5" s="59" t="s">
        <v>107</v>
      </c>
      <c r="CX5" s="59" t="s">
        <v>108</v>
      </c>
      <c r="CY5" s="59" t="s">
        <v>109</v>
      </c>
      <c r="CZ5" s="59" t="s">
        <v>114</v>
      </c>
      <c r="DA5" s="59" t="s">
        <v>100</v>
      </c>
      <c r="DB5" s="59" t="s">
        <v>101</v>
      </c>
      <c r="DC5" s="59" t="s">
        <v>113</v>
      </c>
      <c r="DD5" s="59" t="s">
        <v>103</v>
      </c>
      <c r="DE5" s="59" t="s">
        <v>104</v>
      </c>
      <c r="DF5" s="59" t="s">
        <v>105</v>
      </c>
      <c r="DG5" s="59" t="s">
        <v>106</v>
      </c>
      <c r="DH5" s="59" t="s">
        <v>107</v>
      </c>
      <c r="DI5" s="59" t="s">
        <v>108</v>
      </c>
      <c r="DJ5" s="59" t="s">
        <v>44</v>
      </c>
      <c r="DK5" s="59" t="s">
        <v>99</v>
      </c>
      <c r="DL5" s="59" t="s">
        <v>111</v>
      </c>
      <c r="DM5" s="59" t="s">
        <v>101</v>
      </c>
      <c r="DN5" s="59" t="s">
        <v>113</v>
      </c>
      <c r="DO5" s="59" t="s">
        <v>103</v>
      </c>
      <c r="DP5" s="59" t="s">
        <v>104</v>
      </c>
      <c r="DQ5" s="59" t="s">
        <v>105</v>
      </c>
      <c r="DR5" s="59" t="s">
        <v>106</v>
      </c>
      <c r="DS5" s="59" t="s">
        <v>107</v>
      </c>
      <c r="DT5" s="59" t="s">
        <v>108</v>
      </c>
      <c r="DU5" s="59" t="s">
        <v>109</v>
      </c>
    </row>
    <row r="6" spans="1:125" s="66" customFormat="1" x14ac:dyDescent="0.15">
      <c r="A6" s="49" t="s">
        <v>117</v>
      </c>
      <c r="B6" s="60">
        <f>B8</f>
        <v>2017</v>
      </c>
      <c r="C6" s="60">
        <f t="shared" ref="C6:X6" si="1">C8</f>
        <v>202134</v>
      </c>
      <c r="D6" s="60">
        <f t="shared" si="1"/>
        <v>47</v>
      </c>
      <c r="E6" s="60">
        <f t="shared" si="1"/>
        <v>14</v>
      </c>
      <c r="F6" s="60">
        <f t="shared" si="1"/>
        <v>0</v>
      </c>
      <c r="G6" s="60">
        <f t="shared" si="1"/>
        <v>1</v>
      </c>
      <c r="H6" s="60" t="str">
        <f>SUBSTITUTE(H8,"　","")</f>
        <v>長野県飯山市</v>
      </c>
      <c r="I6" s="60" t="str">
        <f t="shared" si="1"/>
        <v>飯山駅斑尾口駐車場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v>
      </c>
      <c r="S6" s="62" t="str">
        <f t="shared" si="1"/>
        <v>駅</v>
      </c>
      <c r="T6" s="62" t="str">
        <f t="shared" si="1"/>
        <v>無</v>
      </c>
      <c r="U6" s="63">
        <f t="shared" si="1"/>
        <v>17042</v>
      </c>
      <c r="V6" s="63">
        <f t="shared" si="1"/>
        <v>482</v>
      </c>
      <c r="W6" s="63">
        <f t="shared" si="1"/>
        <v>200</v>
      </c>
      <c r="X6" s="62" t="str">
        <f t="shared" si="1"/>
        <v>代行制</v>
      </c>
      <c r="Y6" s="64" t="e">
        <f>IF(Y8="-",NA(),Y8)</f>
        <v>#N/A</v>
      </c>
      <c r="Z6" s="64">
        <f t="shared" ref="Z6:AH6" si="2">IF(Z8="-",NA(),Z8)</f>
        <v>0</v>
      </c>
      <c r="AA6" s="64">
        <f t="shared" si="2"/>
        <v>125.6</v>
      </c>
      <c r="AB6" s="64">
        <f t="shared" si="2"/>
        <v>111.8</v>
      </c>
      <c r="AC6" s="64">
        <f t="shared" si="2"/>
        <v>111.6</v>
      </c>
      <c r="AD6" s="64">
        <f t="shared" si="2"/>
        <v>135.1</v>
      </c>
      <c r="AE6" s="64">
        <f t="shared" si="2"/>
        <v>172.3</v>
      </c>
      <c r="AF6" s="64">
        <f t="shared" si="2"/>
        <v>218.5</v>
      </c>
      <c r="AG6" s="64">
        <f t="shared" si="2"/>
        <v>151.19999999999999</v>
      </c>
      <c r="AH6" s="64">
        <f t="shared" si="2"/>
        <v>212.4</v>
      </c>
      <c r="AI6" s="61" t="str">
        <f>IF(AI8="-","",IF(AI8="-","【-】","【"&amp;SUBSTITUTE(TEXT(AI8,"#,##0.0"),"-","△")&amp;"】"))</f>
        <v>【319.1】</v>
      </c>
      <c r="AJ6" s="64" t="e">
        <f>IF(AJ8="-",NA(),AJ8)</f>
        <v>#N/A</v>
      </c>
      <c r="AK6" s="64">
        <f t="shared" ref="AK6:AS6" si="3">IF(AK8="-",NA(),AK8)</f>
        <v>71.900000000000006</v>
      </c>
      <c r="AL6" s="64">
        <f t="shared" si="3"/>
        <v>23.9</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t="e">
        <f>IF(AU8="-",NA(),AU8)</f>
        <v>#N/A</v>
      </c>
      <c r="AV6" s="65">
        <f t="shared" ref="AV6:BD6" si="4">IF(AV8="-",NA(),AV8)</f>
        <v>44</v>
      </c>
      <c r="AW6" s="65">
        <f t="shared" si="4"/>
        <v>71</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t="e">
        <f>IF(BF8="-",NA(),BF8)</f>
        <v>#N/A</v>
      </c>
      <c r="BG6" s="64">
        <f t="shared" ref="BG6:BO6" si="5">IF(BG8="-",NA(),BG8)</f>
        <v>0</v>
      </c>
      <c r="BH6" s="64">
        <f t="shared" si="5"/>
        <v>22.6</v>
      </c>
      <c r="BI6" s="64">
        <f t="shared" si="5"/>
        <v>32</v>
      </c>
      <c r="BJ6" s="64">
        <f t="shared" si="5"/>
        <v>40.200000000000003</v>
      </c>
      <c r="BK6" s="64">
        <f t="shared" si="5"/>
        <v>28.1</v>
      </c>
      <c r="BL6" s="64">
        <f t="shared" si="5"/>
        <v>33.6</v>
      </c>
      <c r="BM6" s="64">
        <f t="shared" si="5"/>
        <v>33.200000000000003</v>
      </c>
      <c r="BN6" s="64">
        <f t="shared" si="5"/>
        <v>29.6</v>
      </c>
      <c r="BO6" s="64">
        <f t="shared" si="5"/>
        <v>29.2</v>
      </c>
      <c r="BP6" s="61" t="str">
        <f>IF(BP8="-","",IF(BP8="-","【-】","【"&amp;SUBSTITUTE(TEXT(BP8,"#,##0.0"),"-","△")&amp;"】"))</f>
        <v>【26.4】</v>
      </c>
      <c r="BQ6" s="65" t="e">
        <f>IF(BQ8="-",NA(),BQ8)</f>
        <v>#N/A</v>
      </c>
      <c r="BR6" s="65">
        <f t="shared" ref="BR6:BZ6" si="6">IF(BR8="-",NA(),BR8)</f>
        <v>0</v>
      </c>
      <c r="BS6" s="65">
        <f t="shared" si="6"/>
        <v>4433</v>
      </c>
      <c r="BT6" s="65">
        <f t="shared" si="6"/>
        <v>7306</v>
      </c>
      <c r="BU6" s="65">
        <f t="shared" si="6"/>
        <v>10419</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118</v>
      </c>
      <c r="CM6" s="63">
        <f t="shared" ref="CM6:CN6" si="7">CM8</f>
        <v>210221</v>
      </c>
      <c r="CN6" s="63">
        <f t="shared" si="7"/>
        <v>0</v>
      </c>
      <c r="CO6" s="64"/>
      <c r="CP6" s="64"/>
      <c r="CQ6" s="64"/>
      <c r="CR6" s="64"/>
      <c r="CS6" s="64"/>
      <c r="CT6" s="64"/>
      <c r="CU6" s="64"/>
      <c r="CV6" s="64"/>
      <c r="CW6" s="64"/>
      <c r="CX6" s="64"/>
      <c r="CY6" s="61" t="s">
        <v>118</v>
      </c>
      <c r="CZ6" s="64" t="e">
        <f>IF(CZ8="-",NA(),CZ8)</f>
        <v>#N/A</v>
      </c>
      <c r="DA6" s="64">
        <f t="shared" ref="DA6:DI6" si="8">IF(DA8="-",NA(),DA8)</f>
        <v>0</v>
      </c>
      <c r="DB6" s="64">
        <f t="shared" si="8"/>
        <v>3056</v>
      </c>
      <c r="DC6" s="64">
        <f t="shared" si="8"/>
        <v>2622.9</v>
      </c>
      <c r="DD6" s="64">
        <f t="shared" si="8"/>
        <v>2299</v>
      </c>
      <c r="DE6" s="64">
        <f t="shared" si="8"/>
        <v>328.3</v>
      </c>
      <c r="DF6" s="64">
        <f t="shared" si="8"/>
        <v>254</v>
      </c>
      <c r="DG6" s="64">
        <f t="shared" si="8"/>
        <v>280</v>
      </c>
      <c r="DH6" s="64">
        <f t="shared" si="8"/>
        <v>239.6</v>
      </c>
      <c r="DI6" s="64">
        <f t="shared" si="8"/>
        <v>224.1</v>
      </c>
      <c r="DJ6" s="61" t="str">
        <f>IF(DJ8="-","",IF(DJ8="-","【-】","【"&amp;SUBSTITUTE(TEXT(DJ8,"#,##0.0"),"-","△")&amp;"】"))</f>
        <v>【120.3】</v>
      </c>
      <c r="DK6" s="64" t="e">
        <f>IF(DK8="-",NA(),DK8)</f>
        <v>#N/A</v>
      </c>
      <c r="DL6" s="64">
        <f t="shared" ref="DL6:DT6" si="9">IF(DL8="-",NA(),DL8)</f>
        <v>25.4</v>
      </c>
      <c r="DM6" s="64">
        <f t="shared" si="9"/>
        <v>36.9</v>
      </c>
      <c r="DN6" s="64">
        <f t="shared" si="9"/>
        <v>38.6</v>
      </c>
      <c r="DO6" s="64">
        <f t="shared" si="9"/>
        <v>44</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119</v>
      </c>
      <c r="B7" s="60">
        <f t="shared" ref="B7:X7" si="10">B8</f>
        <v>2017</v>
      </c>
      <c r="C7" s="60">
        <f t="shared" si="10"/>
        <v>202134</v>
      </c>
      <c r="D7" s="60">
        <f t="shared" si="10"/>
        <v>47</v>
      </c>
      <c r="E7" s="60">
        <f t="shared" si="10"/>
        <v>14</v>
      </c>
      <c r="F7" s="60">
        <f t="shared" si="10"/>
        <v>0</v>
      </c>
      <c r="G7" s="60">
        <f t="shared" si="10"/>
        <v>1</v>
      </c>
      <c r="H7" s="60" t="str">
        <f t="shared" si="10"/>
        <v>長野県　飯山市</v>
      </c>
      <c r="I7" s="60" t="str">
        <f t="shared" si="10"/>
        <v>飯山駅斑尾口駐車場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v>
      </c>
      <c r="S7" s="62" t="str">
        <f t="shared" si="10"/>
        <v>駅</v>
      </c>
      <c r="T7" s="62" t="str">
        <f t="shared" si="10"/>
        <v>無</v>
      </c>
      <c r="U7" s="63">
        <f t="shared" si="10"/>
        <v>17042</v>
      </c>
      <c r="V7" s="63">
        <f t="shared" si="10"/>
        <v>482</v>
      </c>
      <c r="W7" s="63">
        <f t="shared" si="10"/>
        <v>200</v>
      </c>
      <c r="X7" s="62" t="str">
        <f t="shared" si="10"/>
        <v>代行制</v>
      </c>
      <c r="Y7" s="64" t="str">
        <f>Y8</f>
        <v>-</v>
      </c>
      <c r="Z7" s="64">
        <f t="shared" ref="Z7:AH7" si="11">Z8</f>
        <v>0</v>
      </c>
      <c r="AA7" s="64">
        <f t="shared" si="11"/>
        <v>125.6</v>
      </c>
      <c r="AB7" s="64">
        <f t="shared" si="11"/>
        <v>111.8</v>
      </c>
      <c r="AC7" s="64">
        <f t="shared" si="11"/>
        <v>111.6</v>
      </c>
      <c r="AD7" s="64">
        <f t="shared" si="11"/>
        <v>135.1</v>
      </c>
      <c r="AE7" s="64">
        <f t="shared" si="11"/>
        <v>172.3</v>
      </c>
      <c r="AF7" s="64">
        <f t="shared" si="11"/>
        <v>218.5</v>
      </c>
      <c r="AG7" s="64">
        <f t="shared" si="11"/>
        <v>151.19999999999999</v>
      </c>
      <c r="AH7" s="64">
        <f t="shared" si="11"/>
        <v>212.4</v>
      </c>
      <c r="AI7" s="61"/>
      <c r="AJ7" s="64" t="str">
        <f>AJ8</f>
        <v>-</v>
      </c>
      <c r="AK7" s="64">
        <f t="shared" ref="AK7:AS7" si="12">AK8</f>
        <v>71.900000000000006</v>
      </c>
      <c r="AL7" s="64">
        <f t="shared" si="12"/>
        <v>23.9</v>
      </c>
      <c r="AM7" s="64">
        <f t="shared" si="12"/>
        <v>0</v>
      </c>
      <c r="AN7" s="64">
        <f t="shared" si="12"/>
        <v>0</v>
      </c>
      <c r="AO7" s="64">
        <f t="shared" si="12"/>
        <v>7.3</v>
      </c>
      <c r="AP7" s="64">
        <f t="shared" si="12"/>
        <v>5.7</v>
      </c>
      <c r="AQ7" s="64">
        <f t="shared" si="12"/>
        <v>4.7</v>
      </c>
      <c r="AR7" s="64">
        <f t="shared" si="12"/>
        <v>4</v>
      </c>
      <c r="AS7" s="64">
        <f t="shared" si="12"/>
        <v>2.4</v>
      </c>
      <c r="AT7" s="61"/>
      <c r="AU7" s="65" t="str">
        <f>AU8</f>
        <v>-</v>
      </c>
      <c r="AV7" s="65">
        <f t="shared" ref="AV7:BD7" si="13">AV8</f>
        <v>44</v>
      </c>
      <c r="AW7" s="65">
        <f t="shared" si="13"/>
        <v>71</v>
      </c>
      <c r="AX7" s="65">
        <f t="shared" si="13"/>
        <v>0</v>
      </c>
      <c r="AY7" s="65">
        <f t="shared" si="13"/>
        <v>0</v>
      </c>
      <c r="AZ7" s="65">
        <f t="shared" si="13"/>
        <v>91</v>
      </c>
      <c r="BA7" s="65">
        <f t="shared" si="13"/>
        <v>48</v>
      </c>
      <c r="BB7" s="65">
        <f t="shared" si="13"/>
        <v>46</v>
      </c>
      <c r="BC7" s="65">
        <f t="shared" si="13"/>
        <v>39</v>
      </c>
      <c r="BD7" s="65">
        <f t="shared" si="13"/>
        <v>25</v>
      </c>
      <c r="BE7" s="63"/>
      <c r="BF7" s="64" t="str">
        <f>BF8</f>
        <v>-</v>
      </c>
      <c r="BG7" s="64">
        <f t="shared" ref="BG7:BO7" si="14">BG8</f>
        <v>0</v>
      </c>
      <c r="BH7" s="64">
        <f t="shared" si="14"/>
        <v>22.6</v>
      </c>
      <c r="BI7" s="64">
        <f t="shared" si="14"/>
        <v>32</v>
      </c>
      <c r="BJ7" s="64">
        <f t="shared" si="14"/>
        <v>40.200000000000003</v>
      </c>
      <c r="BK7" s="64">
        <f t="shared" si="14"/>
        <v>28.1</v>
      </c>
      <c r="BL7" s="64">
        <f t="shared" si="14"/>
        <v>33.6</v>
      </c>
      <c r="BM7" s="64">
        <f t="shared" si="14"/>
        <v>33.200000000000003</v>
      </c>
      <c r="BN7" s="64">
        <f t="shared" si="14"/>
        <v>29.6</v>
      </c>
      <c r="BO7" s="64">
        <f t="shared" si="14"/>
        <v>29.2</v>
      </c>
      <c r="BP7" s="61"/>
      <c r="BQ7" s="65" t="str">
        <f>BQ8</f>
        <v>-</v>
      </c>
      <c r="BR7" s="65">
        <f t="shared" ref="BR7:BZ7" si="15">BR8</f>
        <v>0</v>
      </c>
      <c r="BS7" s="65">
        <f t="shared" si="15"/>
        <v>4433</v>
      </c>
      <c r="BT7" s="65">
        <f t="shared" si="15"/>
        <v>7306</v>
      </c>
      <c r="BU7" s="65">
        <f t="shared" si="15"/>
        <v>10419</v>
      </c>
      <c r="BV7" s="65">
        <f t="shared" si="15"/>
        <v>39173</v>
      </c>
      <c r="BW7" s="65">
        <f t="shared" si="15"/>
        <v>44860</v>
      </c>
      <c r="BX7" s="65">
        <f t="shared" si="15"/>
        <v>37496</v>
      </c>
      <c r="BY7" s="65">
        <f t="shared" si="15"/>
        <v>31888</v>
      </c>
      <c r="BZ7" s="65">
        <f t="shared" si="15"/>
        <v>13314</v>
      </c>
      <c r="CA7" s="63"/>
      <c r="CB7" s="64" t="s">
        <v>120</v>
      </c>
      <c r="CC7" s="64" t="s">
        <v>120</v>
      </c>
      <c r="CD7" s="64" t="s">
        <v>120</v>
      </c>
      <c r="CE7" s="64" t="s">
        <v>120</v>
      </c>
      <c r="CF7" s="64" t="s">
        <v>120</v>
      </c>
      <c r="CG7" s="64" t="s">
        <v>120</v>
      </c>
      <c r="CH7" s="64" t="s">
        <v>120</v>
      </c>
      <c r="CI7" s="64" t="s">
        <v>120</v>
      </c>
      <c r="CJ7" s="64" t="s">
        <v>120</v>
      </c>
      <c r="CK7" s="64" t="s">
        <v>118</v>
      </c>
      <c r="CL7" s="61"/>
      <c r="CM7" s="63">
        <f>CM8</f>
        <v>210221</v>
      </c>
      <c r="CN7" s="63">
        <f>CN8</f>
        <v>0</v>
      </c>
      <c r="CO7" s="64" t="s">
        <v>120</v>
      </c>
      <c r="CP7" s="64" t="s">
        <v>120</v>
      </c>
      <c r="CQ7" s="64" t="s">
        <v>120</v>
      </c>
      <c r="CR7" s="64" t="s">
        <v>120</v>
      </c>
      <c r="CS7" s="64" t="s">
        <v>120</v>
      </c>
      <c r="CT7" s="64" t="s">
        <v>120</v>
      </c>
      <c r="CU7" s="64" t="s">
        <v>120</v>
      </c>
      <c r="CV7" s="64" t="s">
        <v>120</v>
      </c>
      <c r="CW7" s="64" t="s">
        <v>120</v>
      </c>
      <c r="CX7" s="64" t="s">
        <v>118</v>
      </c>
      <c r="CY7" s="61"/>
      <c r="CZ7" s="64" t="str">
        <f>CZ8</f>
        <v>-</v>
      </c>
      <c r="DA7" s="64">
        <f t="shared" ref="DA7:DI7" si="16">DA8</f>
        <v>0</v>
      </c>
      <c r="DB7" s="64">
        <f t="shared" si="16"/>
        <v>3056</v>
      </c>
      <c r="DC7" s="64">
        <f t="shared" si="16"/>
        <v>2622.9</v>
      </c>
      <c r="DD7" s="64">
        <f t="shared" si="16"/>
        <v>2299</v>
      </c>
      <c r="DE7" s="64">
        <f t="shared" si="16"/>
        <v>328.3</v>
      </c>
      <c r="DF7" s="64">
        <f t="shared" si="16"/>
        <v>254</v>
      </c>
      <c r="DG7" s="64">
        <f t="shared" si="16"/>
        <v>280</v>
      </c>
      <c r="DH7" s="64">
        <f t="shared" si="16"/>
        <v>239.6</v>
      </c>
      <c r="DI7" s="64">
        <f t="shared" si="16"/>
        <v>224.1</v>
      </c>
      <c r="DJ7" s="61"/>
      <c r="DK7" s="64" t="str">
        <f>DK8</f>
        <v>-</v>
      </c>
      <c r="DL7" s="64">
        <f t="shared" ref="DL7:DT7" si="17">DL8</f>
        <v>25.4</v>
      </c>
      <c r="DM7" s="64">
        <f t="shared" si="17"/>
        <v>36.9</v>
      </c>
      <c r="DN7" s="64">
        <f t="shared" si="17"/>
        <v>38.6</v>
      </c>
      <c r="DO7" s="64">
        <f t="shared" si="17"/>
        <v>44</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202134</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3</v>
      </c>
      <c r="S8" s="69" t="s">
        <v>131</v>
      </c>
      <c r="T8" s="69" t="s">
        <v>132</v>
      </c>
      <c r="U8" s="70">
        <v>17042</v>
      </c>
      <c r="V8" s="70">
        <v>482</v>
      </c>
      <c r="W8" s="70">
        <v>200</v>
      </c>
      <c r="X8" s="69" t="s">
        <v>133</v>
      </c>
      <c r="Y8" s="71" t="s">
        <v>125</v>
      </c>
      <c r="Z8" s="71">
        <v>0</v>
      </c>
      <c r="AA8" s="71">
        <v>125.6</v>
      </c>
      <c r="AB8" s="71">
        <v>111.8</v>
      </c>
      <c r="AC8" s="71">
        <v>111.6</v>
      </c>
      <c r="AD8" s="71">
        <v>135.1</v>
      </c>
      <c r="AE8" s="71">
        <v>172.3</v>
      </c>
      <c r="AF8" s="71">
        <v>218.5</v>
      </c>
      <c r="AG8" s="71">
        <v>151.19999999999999</v>
      </c>
      <c r="AH8" s="71">
        <v>212.4</v>
      </c>
      <c r="AI8" s="68">
        <v>319.10000000000002</v>
      </c>
      <c r="AJ8" s="71" t="s">
        <v>125</v>
      </c>
      <c r="AK8" s="71">
        <v>71.900000000000006</v>
      </c>
      <c r="AL8" s="71">
        <v>23.9</v>
      </c>
      <c r="AM8" s="71">
        <v>0</v>
      </c>
      <c r="AN8" s="71">
        <v>0</v>
      </c>
      <c r="AO8" s="71">
        <v>7.3</v>
      </c>
      <c r="AP8" s="71">
        <v>5.7</v>
      </c>
      <c r="AQ8" s="71">
        <v>4.7</v>
      </c>
      <c r="AR8" s="71">
        <v>4</v>
      </c>
      <c r="AS8" s="71">
        <v>2.4</v>
      </c>
      <c r="AT8" s="68">
        <v>5.6</v>
      </c>
      <c r="AU8" s="72" t="s">
        <v>125</v>
      </c>
      <c r="AV8" s="72">
        <v>44</v>
      </c>
      <c r="AW8" s="72">
        <v>71</v>
      </c>
      <c r="AX8" s="72">
        <v>0</v>
      </c>
      <c r="AY8" s="72">
        <v>0</v>
      </c>
      <c r="AZ8" s="72">
        <v>91</v>
      </c>
      <c r="BA8" s="72">
        <v>48</v>
      </c>
      <c r="BB8" s="72">
        <v>46</v>
      </c>
      <c r="BC8" s="72">
        <v>39</v>
      </c>
      <c r="BD8" s="72">
        <v>25</v>
      </c>
      <c r="BE8" s="72">
        <v>37</v>
      </c>
      <c r="BF8" s="71" t="s">
        <v>125</v>
      </c>
      <c r="BG8" s="71">
        <v>0</v>
      </c>
      <c r="BH8" s="71">
        <v>22.6</v>
      </c>
      <c r="BI8" s="71">
        <v>32</v>
      </c>
      <c r="BJ8" s="71">
        <v>40.200000000000003</v>
      </c>
      <c r="BK8" s="71">
        <v>28.1</v>
      </c>
      <c r="BL8" s="71">
        <v>33.6</v>
      </c>
      <c r="BM8" s="71">
        <v>33.200000000000003</v>
      </c>
      <c r="BN8" s="71">
        <v>29.6</v>
      </c>
      <c r="BO8" s="71">
        <v>29.2</v>
      </c>
      <c r="BP8" s="68">
        <v>26.4</v>
      </c>
      <c r="BQ8" s="72" t="s">
        <v>125</v>
      </c>
      <c r="BR8" s="72">
        <v>0</v>
      </c>
      <c r="BS8" s="72">
        <v>4433</v>
      </c>
      <c r="BT8" s="73">
        <v>7306</v>
      </c>
      <c r="BU8" s="73">
        <v>10419</v>
      </c>
      <c r="BV8" s="72">
        <v>39173</v>
      </c>
      <c r="BW8" s="72">
        <v>44860</v>
      </c>
      <c r="BX8" s="72">
        <v>37496</v>
      </c>
      <c r="BY8" s="72">
        <v>31888</v>
      </c>
      <c r="BZ8" s="72">
        <v>13314</v>
      </c>
      <c r="CA8" s="70">
        <v>15069</v>
      </c>
      <c r="CB8" s="71" t="s">
        <v>125</v>
      </c>
      <c r="CC8" s="71" t="s">
        <v>125</v>
      </c>
      <c r="CD8" s="71" t="s">
        <v>125</v>
      </c>
      <c r="CE8" s="71" t="s">
        <v>125</v>
      </c>
      <c r="CF8" s="71" t="s">
        <v>125</v>
      </c>
      <c r="CG8" s="71" t="s">
        <v>125</v>
      </c>
      <c r="CH8" s="71" t="s">
        <v>125</v>
      </c>
      <c r="CI8" s="71" t="s">
        <v>125</v>
      </c>
      <c r="CJ8" s="71" t="s">
        <v>125</v>
      </c>
      <c r="CK8" s="71" t="s">
        <v>125</v>
      </c>
      <c r="CL8" s="68" t="s">
        <v>125</v>
      </c>
      <c r="CM8" s="70">
        <v>210221</v>
      </c>
      <c r="CN8" s="70">
        <v>0</v>
      </c>
      <c r="CO8" s="71" t="s">
        <v>125</v>
      </c>
      <c r="CP8" s="71" t="s">
        <v>125</v>
      </c>
      <c r="CQ8" s="71" t="s">
        <v>125</v>
      </c>
      <c r="CR8" s="71" t="s">
        <v>125</v>
      </c>
      <c r="CS8" s="71" t="s">
        <v>125</v>
      </c>
      <c r="CT8" s="71" t="s">
        <v>125</v>
      </c>
      <c r="CU8" s="71" t="s">
        <v>125</v>
      </c>
      <c r="CV8" s="71" t="s">
        <v>125</v>
      </c>
      <c r="CW8" s="71" t="s">
        <v>125</v>
      </c>
      <c r="CX8" s="71" t="s">
        <v>125</v>
      </c>
      <c r="CY8" s="68" t="s">
        <v>125</v>
      </c>
      <c r="CZ8" s="71" t="s">
        <v>125</v>
      </c>
      <c r="DA8" s="71">
        <v>0</v>
      </c>
      <c r="DB8" s="71">
        <v>3056</v>
      </c>
      <c r="DC8" s="71">
        <v>2622.9</v>
      </c>
      <c r="DD8" s="71">
        <v>2299</v>
      </c>
      <c r="DE8" s="71">
        <v>328.3</v>
      </c>
      <c r="DF8" s="71">
        <v>254</v>
      </c>
      <c r="DG8" s="71">
        <v>280</v>
      </c>
      <c r="DH8" s="71">
        <v>239.6</v>
      </c>
      <c r="DI8" s="71">
        <v>224.1</v>
      </c>
      <c r="DJ8" s="68">
        <v>120.3</v>
      </c>
      <c r="DK8" s="71" t="s">
        <v>125</v>
      </c>
      <c r="DL8" s="71">
        <v>25.4</v>
      </c>
      <c r="DM8" s="71">
        <v>36.9</v>
      </c>
      <c r="DN8" s="71">
        <v>38.6</v>
      </c>
      <c r="DO8" s="71">
        <v>44</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2019-02-05T01:38:24Z</cp:lastPrinted>
  <dcterms:created xsi:type="dcterms:W3CDTF">2018-12-07T10:30:04Z</dcterms:created>
  <dcterms:modified xsi:type="dcterms:W3CDTF">2019-02-20T13:43:27Z</dcterms:modified>
  <cp:category/>
</cp:coreProperties>
</file>