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8Xr855gzwUmo/quBg2KezZSzLmeMKYLG4G0iuzIqM7zDOxLNrzCCklSEW8CoYcnTLbABc1B2XxX/i9MF6QEbw==" workbookSaltValue="d3w+n00Y51oAI72HkQzW1A==" workbookSpinCount="100000" lockStructure="1"/>
  <bookViews>
    <workbookView xWindow="0" yWindow="0" windowWidth="20610" windowHeight="1114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BZ51" i="4"/>
  <c r="GQ30" i="4"/>
  <c r="LT76" i="4"/>
  <c r="GQ51" i="4"/>
  <c r="LH30" i="4"/>
  <c r="IE76" i="4"/>
  <c r="BZ30" i="4"/>
  <c r="HP76" i="4"/>
  <c r="BG51" i="4"/>
  <c r="BG30" i="4"/>
  <c r="FX30" i="4"/>
  <c r="AV76" i="4"/>
  <c r="KO51" i="4"/>
  <c r="LE76" i="4"/>
  <c r="FX51" i="4"/>
  <c r="KO30" i="4"/>
  <c r="HA76" i="4"/>
  <c r="AN51" i="4"/>
  <c r="FE30" i="4"/>
  <c r="AG76" i="4"/>
  <c r="JV51" i="4"/>
  <c r="AN30" i="4"/>
  <c r="JV30" i="4"/>
  <c r="KP76" i="4"/>
  <c r="FE51" i="4"/>
  <c r="KA76" i="4"/>
  <c r="EL51" i="4"/>
  <c r="JC30" i="4"/>
  <c r="JC51" i="4"/>
  <c r="GL76" i="4"/>
  <c r="U51" i="4"/>
  <c r="EL30" i="4"/>
  <c r="U30" i="4"/>
  <c r="R76"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<sst xmlns="http://schemas.openxmlformats.org/spreadsheetml/2006/main" count="287" uniqueCount="141">
  <si>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</si>
  <si>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</si>
  <si>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</si>
  <si>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</si>
  <si>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</si>
  <si>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</si>
  <si>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</si>
  <si>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</si>
  <si>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</si>
  <si>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</si>
  <si>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</si>
  <si>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</si>
  <si>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</si>
  <si>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</si>
  <si>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</si>
  <si>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</si>
  <si>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</si>
  <si>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</si>
  <si>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</si>
  <si>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</si>
  <si>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</si>
  <si>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</si>
  <si>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</si>
  <si>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</si>
  <si>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</si>
  <si>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</si>
  <si>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</si>
  <si>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</si>
  <si>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</si>
  <si>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</si>
  <si>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</si>
  <si>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</si>
  <si>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</si>
  <si>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</si>
  <si>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</si>
  <si>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</si>
  <si>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</si>
  <si>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</si>
  <si>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</si>
  <si>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</si>
  <si>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</si>
  <si>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</si>
  <si>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</si>
  <si>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</si>
  <si>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</si>
  <si>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</si>
  <si>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</si>
  <si>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</si>
  <si>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</si>
  <si>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</si>
  <si>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</si>
  <si>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</si>
  <si>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</si>
  <si>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</si>
  <si>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</si>
  <si>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</si>
  <si>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</si>
  <si>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</si>
  <si>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</si>
  <si>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</si>
  <si>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</si>
  <si>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</si>
  <si>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</si>
  <si>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</si>
  <si>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</si>
  <si>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</si>
  <si>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</si>
  <si>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</si>
  <si>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</si>
  <si>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</si>
  <si>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</si>
  <si>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</si>
  <si>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</si>
  <si>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</si>
  <si>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</si>
  <si>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</si>
  <si>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</si>
  <si>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</si>
  <si>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</si>
  <si>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</si>
  <si>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</si>
  <si>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</si>
  <si>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</si>
  <si>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</si>
  <si>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</si>
  <si>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</si>
  <si>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</si>
  <si>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</si>
  <si>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</si>
  <si>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</si>
  <si>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</si>
  <si>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</si>
  <si>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</si>
  <si>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</si>
  <si>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</si>
  <si>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</si>
  <si>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</si>
  <si>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</si>
  <si>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</si>
  <si>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</si>
  <si>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</si>
  <si>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</si>
  <si>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</si>
  <si>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</si>
  <si>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</si>
  <si>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</si>
  <si>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</si>
  <si>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</si>
  <si>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</si>
  <si>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</si>
  <si>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</si>
  <si>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</si>
  <si>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</si>
  <si>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</si>
  <si>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</si>
  <si>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</si>
  <si>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</si>
  <si>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</si>
  <si>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</si>
  <si>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伊那市</t>
  </si>
  <si>
    <t>伊那市中央駐車場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</si>
  <si>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</si>
  <si>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</si>
  <si>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</si>
  <si>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</si>
  <si>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</si>
  <si>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</si>
  <si>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</si>
  <si>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</si>
  <si>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</si>
  <si>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</si>
  <si>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</si>
  <si>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</si>
  <si>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</si>
  <si>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</si>
  <si>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</si>
  <si>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</si>
  <si>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設備投資見込額について
Ｈ３１　　自動発券機更新　　3,024千円
Ｈ３２　　ゲート装置更新　　1,500千円
</t>
    <rPh sb="0" eb="2">
      <t>セツビ</t>
    </rPh>
    <rPh sb="2" eb="4">
      <t>トウシ</t>
    </rPh>
    <rPh sb="4" eb="6">
      <t>ミコミ</t>
    </rPh>
    <rPh sb="6" eb="7">
      <t>ガク</t>
    </rPh>
    <rPh sb="17" eb="19">
      <t>ジドウ</t>
    </rPh>
    <rPh sb="19" eb="22">
      <t>ハッケンキ</t>
    </rPh>
    <rPh sb="22" eb="24">
      <t>コウシン</t>
    </rPh>
    <rPh sb="31" eb="33">
      <t>センエン</t>
    </rPh>
    <rPh sb="42" eb="44">
      <t>ソウチ</t>
    </rPh>
    <rPh sb="44" eb="46">
      <t>コウシン</t>
    </rPh>
    <rPh sb="53" eb="55">
      <t>センエン</t>
    </rPh>
    <phoneticPr fontId="5"/>
  </si>
  <si>
    <t>平成２８年度は自動精算機の更新工事を行っており類似施設平均を下回ったが、稼働率は４００％を超え類似施設の平均を上回っている。他会計からの繰入金はない。売上高ＧＯＰ比率　Ｈ２９は数値誤りで９９．２％で類似施設平均を上回っている。指定管理者によって管理されており、設備の更新がない年の収益的収支比率は平均値に比べ高いが、今後随時設備の更新を行っていく。</t>
    <rPh sb="0" eb="2">
      <t>ヘイセイ</t>
    </rPh>
    <rPh sb="4" eb="6">
      <t>ネンド</t>
    </rPh>
    <rPh sb="7" eb="9">
      <t>ジドウ</t>
    </rPh>
    <rPh sb="9" eb="11">
      <t>セイサン</t>
    </rPh>
    <rPh sb="11" eb="12">
      <t>キ</t>
    </rPh>
    <rPh sb="13" eb="15">
      <t>コウシン</t>
    </rPh>
    <rPh sb="15" eb="17">
      <t>コウジ</t>
    </rPh>
    <rPh sb="18" eb="19">
      <t>オコナ</t>
    </rPh>
    <rPh sb="23" eb="25">
      <t>ルイジ</t>
    </rPh>
    <rPh sb="25" eb="27">
      <t>シセツ</t>
    </rPh>
    <rPh sb="27" eb="29">
      <t>ヘイキン</t>
    </rPh>
    <rPh sb="30" eb="32">
      <t>シタマワ</t>
    </rPh>
    <rPh sb="36" eb="38">
      <t>カドウ</t>
    </rPh>
    <rPh sb="38" eb="39">
      <t>リツ</t>
    </rPh>
    <rPh sb="45" eb="46">
      <t>コ</t>
    </rPh>
    <rPh sb="47" eb="49">
      <t>ルイジ</t>
    </rPh>
    <rPh sb="49" eb="51">
      <t>シセツ</t>
    </rPh>
    <rPh sb="52" eb="54">
      <t>ヘイキン</t>
    </rPh>
    <rPh sb="55" eb="57">
      <t>ウワマワ</t>
    </rPh>
    <rPh sb="62" eb="63">
      <t>タ</t>
    </rPh>
    <rPh sb="63" eb="65">
      <t>カイケイ</t>
    </rPh>
    <rPh sb="68" eb="70">
      <t>クリイレ</t>
    </rPh>
    <rPh sb="70" eb="71">
      <t>キン</t>
    </rPh>
    <rPh sb="113" eb="115">
      <t>シテイ</t>
    </rPh>
    <rPh sb="115" eb="118">
      <t>カンリシャ</t>
    </rPh>
    <rPh sb="122" eb="124">
      <t>カンリ</t>
    </rPh>
    <rPh sb="130" eb="132">
      <t>セツビ</t>
    </rPh>
    <rPh sb="133" eb="135">
      <t>コウシン</t>
    </rPh>
    <rPh sb="138" eb="139">
      <t>トシ</t>
    </rPh>
    <rPh sb="140" eb="143">
      <t>シュウエキテキ</t>
    </rPh>
    <rPh sb="143" eb="145">
      <t>シュウシ</t>
    </rPh>
    <rPh sb="145" eb="147">
      <t>ヒリツ</t>
    </rPh>
    <rPh sb="148" eb="151">
      <t>ヘイキンチ</t>
    </rPh>
    <rPh sb="152" eb="153">
      <t>クラ</t>
    </rPh>
    <rPh sb="154" eb="155">
      <t>タカ</t>
    </rPh>
    <rPh sb="158" eb="160">
      <t>コンゴ</t>
    </rPh>
    <rPh sb="160" eb="162">
      <t>ズイジ</t>
    </rPh>
    <rPh sb="162" eb="164">
      <t>セツビ</t>
    </rPh>
    <rPh sb="165" eb="167">
      <t>コウシン</t>
    </rPh>
    <rPh sb="168" eb="169">
      <t>オコナ</t>
    </rPh>
    <phoneticPr fontId="5"/>
  </si>
  <si>
    <t xml:space="preserve">図書館に隣接しており、図書館利用者はもちろん周辺商業施設の利用者により稼働率は高く類似施設平均を上回っている。
１日当たり３８０台程度で稼働率は４３０％です。
</t>
    <rPh sb="0" eb="3">
      <t>トショカン</t>
    </rPh>
    <rPh sb="4" eb="6">
      <t>リンセツ</t>
    </rPh>
    <rPh sb="11" eb="14">
      <t>トショカン</t>
    </rPh>
    <rPh sb="14" eb="17">
      <t>リヨウシャ</t>
    </rPh>
    <rPh sb="22" eb="24">
      <t>シュウヘン</t>
    </rPh>
    <rPh sb="24" eb="26">
      <t>ショウギョウ</t>
    </rPh>
    <rPh sb="26" eb="28">
      <t>シセツ</t>
    </rPh>
    <rPh sb="29" eb="32">
      <t>リヨウシャ</t>
    </rPh>
    <rPh sb="35" eb="37">
      <t>カドウ</t>
    </rPh>
    <rPh sb="37" eb="38">
      <t>リツ</t>
    </rPh>
    <rPh sb="39" eb="40">
      <t>タカ</t>
    </rPh>
    <rPh sb="41" eb="43">
      <t>ルイジ</t>
    </rPh>
    <rPh sb="43" eb="45">
      <t>シセツ</t>
    </rPh>
    <rPh sb="45" eb="47">
      <t>ヘイキン</t>
    </rPh>
    <rPh sb="48" eb="50">
      <t>ウワマワ</t>
    </rPh>
    <rPh sb="57" eb="58">
      <t>ニチ</t>
    </rPh>
    <rPh sb="58" eb="59">
      <t>ア</t>
    </rPh>
    <rPh sb="64" eb="65">
      <t>ダイ</t>
    </rPh>
    <rPh sb="65" eb="67">
      <t>テイド</t>
    </rPh>
    <rPh sb="68" eb="70">
      <t>カドウ</t>
    </rPh>
    <rPh sb="70" eb="71">
      <t>リツ</t>
    </rPh>
    <phoneticPr fontId="5"/>
  </si>
  <si>
    <t>図書館に隣接した広場式駐車場で駅にも近く稼働率は４３０％を超えている。Ｈ２８年度に自動精算機を更新したが、今後も計画的に修繕を行っていく。</t>
    <rPh sb="0" eb="3">
      <t>トショカン</t>
    </rPh>
    <rPh sb="4" eb="6">
      <t>リンセツ</t>
    </rPh>
    <rPh sb="8" eb="10">
      <t>ヒロバ</t>
    </rPh>
    <rPh sb="10" eb="11">
      <t>シキ</t>
    </rPh>
    <rPh sb="11" eb="14">
      <t>チュウシャジョウ</t>
    </rPh>
    <rPh sb="15" eb="16">
      <t>エキ</t>
    </rPh>
    <rPh sb="18" eb="19">
      <t>チカ</t>
    </rPh>
    <rPh sb="20" eb="22">
      <t>カドウ</t>
    </rPh>
    <rPh sb="22" eb="23">
      <t>リツ</t>
    </rPh>
    <rPh sb="29" eb="30">
      <t>コ</t>
    </rPh>
    <rPh sb="38" eb="40">
      <t>ネンド</t>
    </rPh>
    <rPh sb="41" eb="43">
      <t>ジドウ</t>
    </rPh>
    <rPh sb="43" eb="45">
      <t>セイサン</t>
    </rPh>
    <rPh sb="45" eb="46">
      <t>キ</t>
    </rPh>
    <rPh sb="47" eb="49">
      <t>コウシン</t>
    </rPh>
    <rPh sb="53" eb="55">
      <t>コンゴ</t>
    </rPh>
    <rPh sb="56" eb="59">
      <t>ケイカクテキ</t>
    </rPh>
    <rPh sb="60" eb="62">
      <t>シュウゼン</t>
    </rPh>
    <rPh sb="63" eb="6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</si>
</sst>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3960.8</c:v>
                </c:pt>
                <c:pt idx="1">
                  <c:v>459.3</c:v>
                </c:pt>
                <c:pt idx="2">
                  <c:v>4848.6000000000004</c:v>
                </c:pt>
                <c:pt idx="3">
                  <c:v>24.8</c:v>
                </c:pt>
                <c:pt idx="4">
                  <c:v>4227.5</c:v>
                </c:pt>
              </c:numCache>
            </c:numRef>
          </c:val>
          <c:extLst xmlns:c16r2="http://schemas.microsoft.com/office/drawing/2015/06/chart">
            <c:ext xmlns:c16="http://schemas.microsoft.com/office/drawing/2014/chart" uri="{C3380CC4-5D6E-409C-BE32-E72D297353CC}">
              <c16:uniqueId val="{00000000-645A-4A9E-85E3-BFF96799BFD0}"/>
            </c:ext>
          </c:extLst>
        </c:ser>
        <c:dLbls>
          <c:showLegendKey val="0"/>
          <c:showVal val="0"/>
          <c:showCatName val="0"/>
          <c:showSerName val="0"/>
          <c:showPercent val="0"/>
          <c:showBubbleSize val="0"/>
        </c:dLbls>
        <c:gapWidth val="150"/>
        <c:axId val="83502592"/>
        <c:axId val="835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645A-4A9E-85E3-BFF96799BFD0}"/>
            </c:ext>
          </c:extLst>
        </c:ser>
        <c:dLbls>
          <c:showLegendKey val="0"/>
          <c:showVal val="0"/>
          <c:showCatName val="0"/>
          <c:showSerName val="0"/>
          <c:showPercent val="0"/>
          <c:showBubbleSize val="0"/>
        </c:dLbls>
        <c:marker val="1"/>
        <c:smooth val="0"/>
        <c:axId val="83502592"/>
        <c:axId val="83504512"/>
      </c:lineChart>
      <c:dateAx>
        <c:axId val="83502592"/>
        <c:scaling>
          <c:orientation val="minMax"/>
        </c:scaling>
        <c:delete val="1"/>
        <c:axPos val="b"/>
        <c:numFmt formatCode="ge" sourceLinked="1"/>
        <c:majorTickMark val="none"/>
        <c:minorTickMark val="none"/>
        <c:tickLblPos val="none"/>
        <c:crossAx val="83504512"/>
        <c:crosses val="autoZero"/>
        <c:auto val="1"/>
        <c:lblOffset val="100"/>
        <c:baseTimeUnit val="years"/>
      </c:dateAx>
      <c:valAx>
        <c:axId val="8350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0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EB-4144-BB9D-521EB2777530}"/>
            </c:ext>
          </c:extLst>
        </c:ser>
        <c:dLbls>
          <c:showLegendKey val="0"/>
          <c:showVal val="0"/>
          <c:showCatName val="0"/>
          <c:showSerName val="0"/>
          <c:showPercent val="0"/>
          <c:showBubbleSize val="0"/>
        </c:dLbls>
        <c:gapWidth val="150"/>
        <c:axId val="86586880"/>
        <c:axId val="865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5EB-4144-BB9D-521EB2777530}"/>
            </c:ext>
          </c:extLst>
        </c:ser>
        <c:dLbls>
          <c:showLegendKey val="0"/>
          <c:showVal val="0"/>
          <c:showCatName val="0"/>
          <c:showSerName val="0"/>
          <c:showPercent val="0"/>
          <c:showBubbleSize val="0"/>
        </c:dLbls>
        <c:marker val="1"/>
        <c:smooth val="0"/>
        <c:axId val="86586880"/>
        <c:axId val="86588800"/>
      </c:lineChart>
      <c:dateAx>
        <c:axId val="86586880"/>
        <c:scaling>
          <c:orientation val="minMax"/>
        </c:scaling>
        <c:delete val="1"/>
        <c:axPos val="b"/>
        <c:numFmt formatCode="ge" sourceLinked="1"/>
        <c:majorTickMark val="none"/>
        <c:minorTickMark val="none"/>
        <c:tickLblPos val="none"/>
        <c:crossAx val="86588800"/>
        <c:crosses val="autoZero"/>
        <c:auto val="1"/>
        <c:lblOffset val="100"/>
        <c:baseTimeUnit val="years"/>
      </c:dateAx>
      <c:valAx>
        <c:axId val="8658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A1F-4037-94D3-F4B4CF80BD8B}"/>
            </c:ext>
          </c:extLst>
        </c:ser>
        <c:dLbls>
          <c:showLegendKey val="0"/>
          <c:showVal val="0"/>
          <c:showCatName val="0"/>
          <c:showSerName val="0"/>
          <c:showPercent val="0"/>
          <c:showBubbleSize val="0"/>
        </c:dLbls>
        <c:gapWidth val="150"/>
        <c:axId val="86635648"/>
        <c:axId val="866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A1F-4037-94D3-F4B4CF80BD8B}"/>
            </c:ext>
          </c:extLst>
        </c:ser>
        <c:dLbls>
          <c:showLegendKey val="0"/>
          <c:showVal val="0"/>
          <c:showCatName val="0"/>
          <c:showSerName val="0"/>
          <c:showPercent val="0"/>
          <c:showBubbleSize val="0"/>
        </c:dLbls>
        <c:marker val="1"/>
        <c:smooth val="0"/>
        <c:axId val="86635648"/>
        <c:axId val="86637568"/>
      </c:lineChart>
      <c:dateAx>
        <c:axId val="86635648"/>
        <c:scaling>
          <c:orientation val="minMax"/>
        </c:scaling>
        <c:delete val="1"/>
        <c:axPos val="b"/>
        <c:numFmt formatCode="ge" sourceLinked="1"/>
        <c:majorTickMark val="none"/>
        <c:minorTickMark val="none"/>
        <c:tickLblPos val="none"/>
        <c:crossAx val="86637568"/>
        <c:crosses val="autoZero"/>
        <c:auto val="1"/>
        <c:lblOffset val="100"/>
        <c:baseTimeUnit val="years"/>
      </c:dateAx>
      <c:valAx>
        <c:axId val="866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834-4CE9-9680-54BD9656AD78}"/>
            </c:ext>
          </c:extLst>
        </c:ser>
        <c:dLbls>
          <c:showLegendKey val="0"/>
          <c:showVal val="0"/>
          <c:showCatName val="0"/>
          <c:showSerName val="0"/>
          <c:showPercent val="0"/>
          <c:showBubbleSize val="0"/>
        </c:dLbls>
        <c:gapWidth val="150"/>
        <c:axId val="86946560"/>
        <c:axId val="869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834-4CE9-9680-54BD9656AD78}"/>
            </c:ext>
          </c:extLst>
        </c:ser>
        <c:dLbls>
          <c:showLegendKey val="0"/>
          <c:showVal val="0"/>
          <c:showCatName val="0"/>
          <c:showSerName val="0"/>
          <c:showPercent val="0"/>
          <c:showBubbleSize val="0"/>
        </c:dLbls>
        <c:marker val="1"/>
        <c:smooth val="0"/>
        <c:axId val="86946560"/>
        <c:axId val="86948480"/>
      </c:lineChart>
      <c:dateAx>
        <c:axId val="86946560"/>
        <c:scaling>
          <c:orientation val="minMax"/>
        </c:scaling>
        <c:delete val="1"/>
        <c:axPos val="b"/>
        <c:numFmt formatCode="ge" sourceLinked="1"/>
        <c:majorTickMark val="none"/>
        <c:minorTickMark val="none"/>
        <c:tickLblPos val="none"/>
        <c:crossAx val="86948480"/>
        <c:crosses val="autoZero"/>
        <c:auto val="1"/>
        <c:lblOffset val="100"/>
        <c:baseTimeUnit val="years"/>
      </c:dateAx>
      <c:valAx>
        <c:axId val="8694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48-420C-B481-60484495CCAC}"/>
            </c:ext>
          </c:extLst>
        </c:ser>
        <c:dLbls>
          <c:showLegendKey val="0"/>
          <c:showVal val="0"/>
          <c:showCatName val="0"/>
          <c:showSerName val="0"/>
          <c:showPercent val="0"/>
          <c:showBubbleSize val="0"/>
        </c:dLbls>
        <c:gapWidth val="150"/>
        <c:axId val="87033728"/>
        <c:axId val="870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9448-420C-B481-60484495CCAC}"/>
            </c:ext>
          </c:extLst>
        </c:ser>
        <c:dLbls>
          <c:showLegendKey val="0"/>
          <c:showVal val="0"/>
          <c:showCatName val="0"/>
          <c:showSerName val="0"/>
          <c:showPercent val="0"/>
          <c:showBubbleSize val="0"/>
        </c:dLbls>
        <c:marker val="1"/>
        <c:smooth val="0"/>
        <c:axId val="87033728"/>
        <c:axId val="87056384"/>
      </c:lineChart>
      <c:dateAx>
        <c:axId val="87033728"/>
        <c:scaling>
          <c:orientation val="minMax"/>
        </c:scaling>
        <c:delete val="1"/>
        <c:axPos val="b"/>
        <c:numFmt formatCode="ge" sourceLinked="1"/>
        <c:majorTickMark val="none"/>
        <c:minorTickMark val="none"/>
        <c:tickLblPos val="none"/>
        <c:crossAx val="87056384"/>
        <c:crosses val="autoZero"/>
        <c:auto val="1"/>
        <c:lblOffset val="100"/>
        <c:baseTimeUnit val="years"/>
      </c:dateAx>
      <c:valAx>
        <c:axId val="8705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3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9D-46FC-AB81-326000294CC1}"/>
            </c:ext>
          </c:extLst>
        </c:ser>
        <c:dLbls>
          <c:showLegendKey val="0"/>
          <c:showVal val="0"/>
          <c:showCatName val="0"/>
          <c:showSerName val="0"/>
          <c:showPercent val="0"/>
          <c:showBubbleSize val="0"/>
        </c:dLbls>
        <c:gapWidth val="150"/>
        <c:axId val="87093248"/>
        <c:axId val="870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E49D-46FC-AB81-326000294CC1}"/>
            </c:ext>
          </c:extLst>
        </c:ser>
        <c:dLbls>
          <c:showLegendKey val="0"/>
          <c:showVal val="0"/>
          <c:showCatName val="0"/>
          <c:showSerName val="0"/>
          <c:showPercent val="0"/>
          <c:showBubbleSize val="0"/>
        </c:dLbls>
        <c:marker val="1"/>
        <c:smooth val="0"/>
        <c:axId val="87093248"/>
        <c:axId val="87095168"/>
      </c:lineChart>
      <c:dateAx>
        <c:axId val="87093248"/>
        <c:scaling>
          <c:orientation val="minMax"/>
        </c:scaling>
        <c:delete val="1"/>
        <c:axPos val="b"/>
        <c:numFmt formatCode="ge" sourceLinked="1"/>
        <c:majorTickMark val="none"/>
        <c:minorTickMark val="none"/>
        <c:tickLblPos val="none"/>
        <c:crossAx val="87095168"/>
        <c:crosses val="autoZero"/>
        <c:auto val="1"/>
        <c:lblOffset val="100"/>
        <c:baseTimeUnit val="years"/>
      </c:dateAx>
      <c:valAx>
        <c:axId val="8709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09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448.9</c:v>
                </c:pt>
                <c:pt idx="1">
                  <c:v>437.5</c:v>
                </c:pt>
                <c:pt idx="2">
                  <c:v>436.4</c:v>
                </c:pt>
                <c:pt idx="3">
                  <c:v>444.3</c:v>
                </c:pt>
                <c:pt idx="4">
                  <c:v>430.7</c:v>
                </c:pt>
              </c:numCache>
            </c:numRef>
          </c:val>
          <c:extLst xmlns:c16r2="http://schemas.microsoft.com/office/drawing/2015/06/chart">
            <c:ext xmlns:c16="http://schemas.microsoft.com/office/drawing/2014/chart" uri="{C3380CC4-5D6E-409C-BE32-E72D297353CC}">
              <c16:uniqueId val="{00000000-EEC1-4D7D-A2C0-6BC6E5C54169}"/>
            </c:ext>
          </c:extLst>
        </c:ser>
        <c:dLbls>
          <c:showLegendKey val="0"/>
          <c:showVal val="0"/>
          <c:showCatName val="0"/>
          <c:showSerName val="0"/>
          <c:showPercent val="0"/>
          <c:showBubbleSize val="0"/>
        </c:dLbls>
        <c:gapWidth val="150"/>
        <c:axId val="87129472"/>
        <c:axId val="871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EC1-4D7D-A2C0-6BC6E5C54169}"/>
            </c:ext>
          </c:extLst>
        </c:ser>
        <c:dLbls>
          <c:showLegendKey val="0"/>
          <c:showVal val="0"/>
          <c:showCatName val="0"/>
          <c:showSerName val="0"/>
          <c:showPercent val="0"/>
          <c:showBubbleSize val="0"/>
        </c:dLbls>
        <c:marker val="1"/>
        <c:smooth val="0"/>
        <c:axId val="87129472"/>
        <c:axId val="87143936"/>
      </c:lineChart>
      <c:dateAx>
        <c:axId val="87129472"/>
        <c:scaling>
          <c:orientation val="minMax"/>
        </c:scaling>
        <c:delete val="1"/>
        <c:axPos val="b"/>
        <c:numFmt formatCode="ge" sourceLinked="1"/>
        <c:majorTickMark val="none"/>
        <c:minorTickMark val="none"/>
        <c:tickLblPos val="none"/>
        <c:crossAx val="87143936"/>
        <c:crosses val="autoZero"/>
        <c:auto val="1"/>
        <c:lblOffset val="100"/>
        <c:baseTimeUnit val="years"/>
      </c:dateAx>
      <c:valAx>
        <c:axId val="8714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98.3</c:v>
                </c:pt>
                <c:pt idx="1">
                  <c:v>78.2</c:v>
                </c:pt>
                <c:pt idx="2">
                  <c:v>97.9</c:v>
                </c:pt>
                <c:pt idx="3">
                  <c:v>-303.89999999999998</c:v>
                </c:pt>
                <c:pt idx="4">
                  <c:v>-303.89999999999998</c:v>
                </c:pt>
              </c:numCache>
            </c:numRef>
          </c:val>
          <c:extLst xmlns:c16r2="http://schemas.microsoft.com/office/drawing/2015/06/chart">
            <c:ext xmlns:c16="http://schemas.microsoft.com/office/drawing/2014/chart" uri="{C3380CC4-5D6E-409C-BE32-E72D297353CC}">
              <c16:uniqueId val="{00000000-9FD6-4F2D-9E53-BD80A4C769E5}"/>
            </c:ext>
          </c:extLst>
        </c:ser>
        <c:dLbls>
          <c:showLegendKey val="0"/>
          <c:showVal val="0"/>
          <c:showCatName val="0"/>
          <c:showSerName val="0"/>
          <c:showPercent val="0"/>
          <c:showBubbleSize val="0"/>
        </c:dLbls>
        <c:gapWidth val="150"/>
        <c:axId val="87198720"/>
        <c:axId val="872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9FD6-4F2D-9E53-BD80A4C769E5}"/>
            </c:ext>
          </c:extLst>
        </c:ser>
        <c:dLbls>
          <c:showLegendKey val="0"/>
          <c:showVal val="0"/>
          <c:showCatName val="0"/>
          <c:showSerName val="0"/>
          <c:showPercent val="0"/>
          <c:showBubbleSize val="0"/>
        </c:dLbls>
        <c:marker val="1"/>
        <c:smooth val="0"/>
        <c:axId val="87198720"/>
        <c:axId val="87204992"/>
      </c:lineChart>
      <c:dateAx>
        <c:axId val="87198720"/>
        <c:scaling>
          <c:orientation val="minMax"/>
        </c:scaling>
        <c:delete val="1"/>
        <c:axPos val="b"/>
        <c:numFmt formatCode="ge" sourceLinked="1"/>
        <c:majorTickMark val="none"/>
        <c:minorTickMark val="none"/>
        <c:tickLblPos val="none"/>
        <c:crossAx val="87204992"/>
        <c:crosses val="autoZero"/>
        <c:auto val="1"/>
        <c:lblOffset val="100"/>
        <c:baseTimeUnit val="years"/>
      </c:dateAx>
      <c:valAx>
        <c:axId val="8720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1762</c:v>
                </c:pt>
                <c:pt idx="1">
                  <c:v>1279</c:v>
                </c:pt>
                <c:pt idx="2">
                  <c:v>1662</c:v>
                </c:pt>
                <c:pt idx="3">
                  <c:v>-5804</c:v>
                </c:pt>
                <c:pt idx="4">
                  <c:v>2141</c:v>
                </c:pt>
              </c:numCache>
            </c:numRef>
          </c:val>
          <c:extLst xmlns:c16r2="http://schemas.microsoft.com/office/drawing/2015/06/chart">
            <c:ext xmlns:c16="http://schemas.microsoft.com/office/drawing/2014/chart" uri="{C3380CC4-5D6E-409C-BE32-E72D297353CC}">
              <c16:uniqueId val="{00000000-6CFF-4F0F-9389-F93BBB31E06E}"/>
            </c:ext>
          </c:extLst>
        </c:ser>
        <c:dLbls>
          <c:showLegendKey val="0"/>
          <c:showVal val="0"/>
          <c:showCatName val="0"/>
          <c:showSerName val="0"/>
          <c:showPercent val="0"/>
          <c:showBubbleSize val="0"/>
        </c:dLbls>
        <c:gapWidth val="150"/>
        <c:axId val="87308544"/>
        <c:axId val="873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6CFF-4F0F-9389-F93BBB31E06E}"/>
            </c:ext>
          </c:extLst>
        </c:ser>
        <c:dLbls>
          <c:showLegendKey val="0"/>
          <c:showVal val="0"/>
          <c:showCatName val="0"/>
          <c:showSerName val="0"/>
          <c:showPercent val="0"/>
          <c:showBubbleSize val="0"/>
        </c:dLbls>
        <c:marker val="1"/>
        <c:smooth val="0"/>
        <c:axId val="87308544"/>
        <c:axId val="87314816"/>
      </c:lineChart>
      <c:dateAx>
        <c:axId val="87308544"/>
        <c:scaling>
          <c:orientation val="minMax"/>
        </c:scaling>
        <c:delete val="1"/>
        <c:axPos val="b"/>
        <c:numFmt formatCode="ge" sourceLinked="1"/>
        <c:majorTickMark val="none"/>
        <c:minorTickMark val="none"/>
        <c:tickLblPos val="none"/>
        <c:crossAx val="87314816"/>
        <c:crosses val="autoZero"/>
        <c:auto val="1"/>
        <c:lblOffset val="100"/>
        <c:baseTimeUnit val="years"/>
      </c:dateAx>
      <c:valAx>
        <c:axId val="8731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0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長野県伊那市　伊那市中央駐車場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3960.8</v>
      </c>
      <c r="V31" s="118"/>
      <c r="W31" s="118"/>
      <c r="X31" s="118"/>
      <c r="Y31" s="118"/>
      <c r="Z31" s="118"/>
      <c r="AA31" s="118"/>
      <c r="AB31" s="118"/>
      <c r="AC31" s="118"/>
      <c r="AD31" s="118"/>
      <c r="AE31" s="118"/>
      <c r="AF31" s="118"/>
      <c r="AG31" s="118"/>
      <c r="AH31" s="118"/>
      <c r="AI31" s="118"/>
      <c r="AJ31" s="118"/>
      <c r="AK31" s="118"/>
      <c r="AL31" s="118"/>
      <c r="AM31" s="118"/>
      <c r="AN31" s="118">
        <f>データ!Z7</f>
        <v>459.3</v>
      </c>
      <c r="AO31" s="118"/>
      <c r="AP31" s="118"/>
      <c r="AQ31" s="118"/>
      <c r="AR31" s="118"/>
      <c r="AS31" s="118"/>
      <c r="AT31" s="118"/>
      <c r="AU31" s="118"/>
      <c r="AV31" s="118"/>
      <c r="AW31" s="118"/>
      <c r="AX31" s="118"/>
      <c r="AY31" s="118"/>
      <c r="AZ31" s="118"/>
      <c r="BA31" s="118"/>
      <c r="BB31" s="118"/>
      <c r="BC31" s="118"/>
      <c r="BD31" s="118"/>
      <c r="BE31" s="118"/>
      <c r="BF31" s="118"/>
      <c r="BG31" s="118">
        <f>データ!AA7</f>
        <v>4848.6000000000004</v>
      </c>
      <c r="BH31" s="118"/>
      <c r="BI31" s="118"/>
      <c r="BJ31" s="118"/>
      <c r="BK31" s="118"/>
      <c r="BL31" s="118"/>
      <c r="BM31" s="118"/>
      <c r="BN31" s="118"/>
      <c r="BO31" s="118"/>
      <c r="BP31" s="118"/>
      <c r="BQ31" s="118"/>
      <c r="BR31" s="118"/>
      <c r="BS31" s="118"/>
      <c r="BT31" s="118"/>
      <c r="BU31" s="118"/>
      <c r="BV31" s="118"/>
      <c r="BW31" s="118"/>
      <c r="BX31" s="118"/>
      <c r="BY31" s="118"/>
      <c r="BZ31" s="118">
        <f>データ!AB7</f>
        <v>24.8</v>
      </c>
      <c r="CA31" s="118"/>
      <c r="CB31" s="118"/>
      <c r="CC31" s="118"/>
      <c r="CD31" s="118"/>
      <c r="CE31" s="118"/>
      <c r="CF31" s="118"/>
      <c r="CG31" s="118"/>
      <c r="CH31" s="118"/>
      <c r="CI31" s="118"/>
      <c r="CJ31" s="118"/>
      <c r="CK31" s="118"/>
      <c r="CL31" s="118"/>
      <c r="CM31" s="118"/>
      <c r="CN31" s="118"/>
      <c r="CO31" s="118"/>
      <c r="CP31" s="118"/>
      <c r="CQ31" s="118"/>
      <c r="CR31" s="118"/>
      <c r="CS31" s="118">
        <f>データ!AC7</f>
        <v>4227.5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448.9</v>
      </c>
      <c r="JD31" s="120"/>
      <c r="JE31" s="120"/>
      <c r="JF31" s="120"/>
      <c r="JG31" s="120"/>
      <c r="JH31" s="120"/>
      <c r="JI31" s="120"/>
      <c r="JJ31" s="120"/>
      <c r="JK31" s="120"/>
      <c r="JL31" s="120"/>
      <c r="JM31" s="120"/>
      <c r="JN31" s="120"/>
      <c r="JO31" s="120"/>
      <c r="JP31" s="120"/>
      <c r="JQ31" s="120"/>
      <c r="JR31" s="120"/>
      <c r="JS31" s="120"/>
      <c r="JT31" s="120"/>
      <c r="JU31" s="121"/>
      <c r="JV31" s="119">
        <f>データ!DL7</f>
        <v>437.5</v>
      </c>
      <c r="JW31" s="120"/>
      <c r="JX31" s="120"/>
      <c r="JY31" s="120"/>
      <c r="JZ31" s="120"/>
      <c r="KA31" s="120"/>
      <c r="KB31" s="120"/>
      <c r="KC31" s="120"/>
      <c r="KD31" s="120"/>
      <c r="KE31" s="120"/>
      <c r="KF31" s="120"/>
      <c r="KG31" s="120"/>
      <c r="KH31" s="120"/>
      <c r="KI31" s="120"/>
      <c r="KJ31" s="120"/>
      <c r="KK31" s="120"/>
      <c r="KL31" s="120"/>
      <c r="KM31" s="120"/>
      <c r="KN31" s="121"/>
      <c r="KO31" s="119">
        <f>データ!DM7</f>
        <v>436.4</v>
      </c>
      <c r="KP31" s="120"/>
      <c r="KQ31" s="120"/>
      <c r="KR31" s="120"/>
      <c r="KS31" s="120"/>
      <c r="KT31" s="120"/>
      <c r="KU31" s="120"/>
      <c r="KV31" s="120"/>
      <c r="KW31" s="120"/>
      <c r="KX31" s="120"/>
      <c r="KY31" s="120"/>
      <c r="KZ31" s="120"/>
      <c r="LA31" s="120"/>
      <c r="LB31" s="120"/>
      <c r="LC31" s="120"/>
      <c r="LD31" s="120"/>
      <c r="LE31" s="120"/>
      <c r="LF31" s="120"/>
      <c r="LG31" s="121"/>
      <c r="LH31" s="119">
        <f>データ!DN7</f>
        <v>444.3</v>
      </c>
      <c r="LI31" s="120"/>
      <c r="LJ31" s="120"/>
      <c r="LK31" s="120"/>
      <c r="LL31" s="120"/>
      <c r="LM31" s="120"/>
      <c r="LN31" s="120"/>
      <c r="LO31" s="120"/>
      <c r="LP31" s="120"/>
      <c r="LQ31" s="120"/>
      <c r="LR31" s="120"/>
      <c r="LS31" s="120"/>
      <c r="LT31" s="120"/>
      <c r="LU31" s="120"/>
      <c r="LV31" s="120"/>
      <c r="LW31" s="120"/>
      <c r="LX31" s="120"/>
      <c r="LY31" s="120"/>
      <c r="LZ31" s="121"/>
      <c r="MA31" s="119">
        <f>データ!DO7</f>
        <v>430.7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98.3</v>
      </c>
      <c r="EM52" s="118"/>
      <c r="EN52" s="118"/>
      <c r="EO52" s="118"/>
      <c r="EP52" s="118"/>
      <c r="EQ52" s="118"/>
      <c r="ER52" s="118"/>
      <c r="ES52" s="118"/>
      <c r="ET52" s="118"/>
      <c r="EU52" s="118"/>
      <c r="EV52" s="118"/>
      <c r="EW52" s="118"/>
      <c r="EX52" s="118"/>
      <c r="EY52" s="118"/>
      <c r="EZ52" s="118"/>
      <c r="FA52" s="118"/>
      <c r="FB52" s="118"/>
      <c r="FC52" s="118"/>
      <c r="FD52" s="118"/>
      <c r="FE52" s="118">
        <f>データ!BG7</f>
        <v>78.2</v>
      </c>
      <c r="FF52" s="118"/>
      <c r="FG52" s="118"/>
      <c r="FH52" s="118"/>
      <c r="FI52" s="118"/>
      <c r="FJ52" s="118"/>
      <c r="FK52" s="118"/>
      <c r="FL52" s="118"/>
      <c r="FM52" s="118"/>
      <c r="FN52" s="118"/>
      <c r="FO52" s="118"/>
      <c r="FP52" s="118"/>
      <c r="FQ52" s="118"/>
      <c r="FR52" s="118"/>
      <c r="FS52" s="118"/>
      <c r="FT52" s="118"/>
      <c r="FU52" s="118"/>
      <c r="FV52" s="118"/>
      <c r="FW52" s="118"/>
      <c r="FX52" s="118">
        <f>データ!BH7</f>
        <v>97.9</v>
      </c>
      <c r="FY52" s="118"/>
      <c r="FZ52" s="118"/>
      <c r="GA52" s="118"/>
      <c r="GB52" s="118"/>
      <c r="GC52" s="118"/>
      <c r="GD52" s="118"/>
      <c r="GE52" s="118"/>
      <c r="GF52" s="118"/>
      <c r="GG52" s="118"/>
      <c r="GH52" s="118"/>
      <c r="GI52" s="118"/>
      <c r="GJ52" s="118"/>
      <c r="GK52" s="118"/>
      <c r="GL52" s="118"/>
      <c r="GM52" s="118"/>
      <c r="GN52" s="118"/>
      <c r="GO52" s="118"/>
      <c r="GP52" s="118"/>
      <c r="GQ52" s="118">
        <f>データ!BI7</f>
        <v>-303.89999999999998</v>
      </c>
      <c r="GR52" s="118"/>
      <c r="GS52" s="118"/>
      <c r="GT52" s="118"/>
      <c r="GU52" s="118"/>
      <c r="GV52" s="118"/>
      <c r="GW52" s="118"/>
      <c r="GX52" s="118"/>
      <c r="GY52" s="118"/>
      <c r="GZ52" s="118"/>
      <c r="HA52" s="118"/>
      <c r="HB52" s="118"/>
      <c r="HC52" s="118"/>
      <c r="HD52" s="118"/>
      <c r="HE52" s="118"/>
      <c r="HF52" s="118"/>
      <c r="HG52" s="118"/>
      <c r="HH52" s="118"/>
      <c r="HI52" s="118"/>
      <c r="HJ52" s="118">
        <f>データ!BJ7</f>
        <v>-303.89999999999998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1762</v>
      </c>
      <c r="JD52" s="126"/>
      <c r="JE52" s="126"/>
      <c r="JF52" s="126"/>
      <c r="JG52" s="126"/>
      <c r="JH52" s="126"/>
      <c r="JI52" s="126"/>
      <c r="JJ52" s="126"/>
      <c r="JK52" s="126"/>
      <c r="JL52" s="126"/>
      <c r="JM52" s="126"/>
      <c r="JN52" s="126"/>
      <c r="JO52" s="126"/>
      <c r="JP52" s="126"/>
      <c r="JQ52" s="126"/>
      <c r="JR52" s="126"/>
      <c r="JS52" s="126"/>
      <c r="JT52" s="126"/>
      <c r="JU52" s="126"/>
      <c r="JV52" s="126">
        <f>データ!BR7</f>
        <v>1279</v>
      </c>
      <c r="JW52" s="126"/>
      <c r="JX52" s="126"/>
      <c r="JY52" s="126"/>
      <c r="JZ52" s="126"/>
      <c r="KA52" s="126"/>
      <c r="KB52" s="126"/>
      <c r="KC52" s="126"/>
      <c r="KD52" s="126"/>
      <c r="KE52" s="126"/>
      <c r="KF52" s="126"/>
      <c r="KG52" s="126"/>
      <c r="KH52" s="126"/>
      <c r="KI52" s="126"/>
      <c r="KJ52" s="126"/>
      <c r="KK52" s="126"/>
      <c r="KL52" s="126"/>
      <c r="KM52" s="126"/>
      <c r="KN52" s="126"/>
      <c r="KO52" s="126">
        <f>データ!BS7</f>
        <v>1662</v>
      </c>
      <c r="KP52" s="126"/>
      <c r="KQ52" s="126"/>
      <c r="KR52" s="126"/>
      <c r="KS52" s="126"/>
      <c r="KT52" s="126"/>
      <c r="KU52" s="126"/>
      <c r="KV52" s="126"/>
      <c r="KW52" s="126"/>
      <c r="KX52" s="126"/>
      <c r="KY52" s="126"/>
      <c r="KZ52" s="126"/>
      <c r="LA52" s="126"/>
      <c r="LB52" s="126"/>
      <c r="LC52" s="126"/>
      <c r="LD52" s="126"/>
      <c r="LE52" s="126"/>
      <c r="LF52" s="126"/>
      <c r="LG52" s="126"/>
      <c r="LH52" s="126">
        <f>データ!BT7</f>
        <v>-5804</v>
      </c>
      <c r="LI52" s="126"/>
      <c r="LJ52" s="126"/>
      <c r="LK52" s="126"/>
      <c r="LL52" s="126"/>
      <c r="LM52" s="126"/>
      <c r="LN52" s="126"/>
      <c r="LO52" s="126"/>
      <c r="LP52" s="126"/>
      <c r="LQ52" s="126"/>
      <c r="LR52" s="126"/>
      <c r="LS52" s="126"/>
      <c r="LT52" s="126"/>
      <c r="LU52" s="126"/>
      <c r="LV52" s="126"/>
      <c r="LW52" s="126"/>
      <c r="LX52" s="126"/>
      <c r="LY52" s="126"/>
      <c r="LZ52" s="126"/>
      <c r="MA52" s="126">
        <f>データ!BU7</f>
        <v>2141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55963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9524</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af/fF+mEstEqZjzIQmG/xzGNYojPcimEEm25cH3Ornt8Vb5EeJ9r/WBIN0NukfvKH6WugqayuRP4IPTmC2rjg==" saltValue="qugoyjGcLfSOeLW2Df6Kp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110</v>
      </c>
      <c r="AO5" s="59" t="s">
        <v>102</v>
      </c>
      <c r="AP5" s="59" t="s">
        <v>103</v>
      </c>
      <c r="AQ5" s="59" t="s">
        <v>104</v>
      </c>
      <c r="AR5" s="59" t="s">
        <v>105</v>
      </c>
      <c r="AS5" s="59" t="s">
        <v>106</v>
      </c>
      <c r="AT5" s="59" t="s">
        <v>107</v>
      </c>
      <c r="AU5" s="59" t="s">
        <v>108</v>
      </c>
      <c r="AV5" s="59" t="s">
        <v>98</v>
      </c>
      <c r="AW5" s="59" t="s">
        <v>99</v>
      </c>
      <c r="AX5" s="59" t="s">
        <v>109</v>
      </c>
      <c r="AY5" s="59" t="s">
        <v>110</v>
      </c>
      <c r="AZ5" s="59" t="s">
        <v>102</v>
      </c>
      <c r="BA5" s="59" t="s">
        <v>103</v>
      </c>
      <c r="BB5" s="59" t="s">
        <v>104</v>
      </c>
      <c r="BC5" s="59" t="s">
        <v>105</v>
      </c>
      <c r="BD5" s="59" t="s">
        <v>106</v>
      </c>
      <c r="BE5" s="59" t="s">
        <v>107</v>
      </c>
      <c r="BF5" s="59" t="s">
        <v>97</v>
      </c>
      <c r="BG5" s="59" t="s">
        <v>111</v>
      </c>
      <c r="BH5" s="59" t="s">
        <v>112</v>
      </c>
      <c r="BI5" s="59" t="s">
        <v>100</v>
      </c>
      <c r="BJ5" s="59" t="s">
        <v>101</v>
      </c>
      <c r="BK5" s="59" t="s">
        <v>102</v>
      </c>
      <c r="BL5" s="59" t="s">
        <v>103</v>
      </c>
      <c r="BM5" s="59" t="s">
        <v>104</v>
      </c>
      <c r="BN5" s="59" t="s">
        <v>105</v>
      </c>
      <c r="BO5" s="59" t="s">
        <v>106</v>
      </c>
      <c r="BP5" s="59" t="s">
        <v>107</v>
      </c>
      <c r="BQ5" s="59" t="s">
        <v>97</v>
      </c>
      <c r="BR5" s="59" t="s">
        <v>111</v>
      </c>
      <c r="BS5" s="59" t="s">
        <v>99</v>
      </c>
      <c r="BT5" s="59" t="s">
        <v>109</v>
      </c>
      <c r="BU5" s="59" t="s">
        <v>101</v>
      </c>
      <c r="BV5" s="59" t="s">
        <v>102</v>
      </c>
      <c r="BW5" s="59" t="s">
        <v>103</v>
      </c>
      <c r="BX5" s="59" t="s">
        <v>104</v>
      </c>
      <c r="BY5" s="59" t="s">
        <v>105</v>
      </c>
      <c r="BZ5" s="59" t="s">
        <v>106</v>
      </c>
      <c r="CA5" s="59" t="s">
        <v>107</v>
      </c>
      <c r="CB5" s="59" t="s">
        <v>108</v>
      </c>
      <c r="CC5" s="59" t="s">
        <v>111</v>
      </c>
      <c r="CD5" s="59" t="s">
        <v>99</v>
      </c>
      <c r="CE5" s="59" t="s">
        <v>113</v>
      </c>
      <c r="CF5" s="59" t="s">
        <v>110</v>
      </c>
      <c r="CG5" s="59" t="s">
        <v>102</v>
      </c>
      <c r="CH5" s="59" t="s">
        <v>103</v>
      </c>
      <c r="CI5" s="59" t="s">
        <v>104</v>
      </c>
      <c r="CJ5" s="59" t="s">
        <v>105</v>
      </c>
      <c r="CK5" s="59" t="s">
        <v>106</v>
      </c>
      <c r="CL5" s="59" t="s">
        <v>107</v>
      </c>
      <c r="CM5" s="151"/>
      <c r="CN5" s="151"/>
      <c r="CO5" s="59" t="s">
        <v>97</v>
      </c>
      <c r="CP5" s="59" t="s">
        <v>111</v>
      </c>
      <c r="CQ5" s="59" t="s">
        <v>112</v>
      </c>
      <c r="CR5" s="59" t="s">
        <v>100</v>
      </c>
      <c r="CS5" s="59" t="s">
        <v>110</v>
      </c>
      <c r="CT5" s="59" t="s">
        <v>102</v>
      </c>
      <c r="CU5" s="59" t="s">
        <v>103</v>
      </c>
      <c r="CV5" s="59" t="s">
        <v>104</v>
      </c>
      <c r="CW5" s="59" t="s">
        <v>105</v>
      </c>
      <c r="CX5" s="59" t="s">
        <v>106</v>
      </c>
      <c r="CY5" s="59" t="s">
        <v>107</v>
      </c>
      <c r="CZ5" s="59" t="s">
        <v>108</v>
      </c>
      <c r="DA5" s="59" t="s">
        <v>111</v>
      </c>
      <c r="DB5" s="59" t="s">
        <v>99</v>
      </c>
      <c r="DC5" s="59" t="s">
        <v>109</v>
      </c>
      <c r="DD5" s="59" t="s">
        <v>110</v>
      </c>
      <c r="DE5" s="59" t="s">
        <v>102</v>
      </c>
      <c r="DF5" s="59" t="s">
        <v>103</v>
      </c>
      <c r="DG5" s="59" t="s">
        <v>104</v>
      </c>
      <c r="DH5" s="59" t="s">
        <v>105</v>
      </c>
      <c r="DI5" s="59" t="s">
        <v>106</v>
      </c>
      <c r="DJ5" s="59" t="s">
        <v>44</v>
      </c>
      <c r="DK5" s="59" t="s">
        <v>108</v>
      </c>
      <c r="DL5" s="59" t="s">
        <v>98</v>
      </c>
      <c r="DM5" s="59" t="s">
        <v>112</v>
      </c>
      <c r="DN5" s="59" t="s">
        <v>113</v>
      </c>
      <c r="DO5" s="59" t="s">
        <v>101</v>
      </c>
      <c r="DP5" s="59" t="s">
        <v>102</v>
      </c>
      <c r="DQ5" s="59" t="s">
        <v>103</v>
      </c>
      <c r="DR5" s="59" t="s">
        <v>104</v>
      </c>
      <c r="DS5" s="59" t="s">
        <v>105</v>
      </c>
      <c r="DT5" s="59" t="s">
        <v>106</v>
      </c>
      <c r="DU5" s="59" t="s">
        <v>107</v>
      </c>
    </row>
    <row r="6" spans="1:125" s="66" customFormat="1" x14ac:dyDescent="0.15">
      <c r="A6" s="49" t="s">
        <v>114</v>
      </c>
      <c r="B6" s="60">
        <f>B8</f>
        <v>2017</v>
      </c>
      <c r="C6" s="60">
        <f t="shared" ref="C6:X6" si="1">C8</f>
        <v>202096</v>
      </c>
      <c r="D6" s="60">
        <f t="shared" si="1"/>
        <v>47</v>
      </c>
      <c r="E6" s="60">
        <f t="shared" si="1"/>
        <v>14</v>
      </c>
      <c r="F6" s="60">
        <f t="shared" si="1"/>
        <v>0</v>
      </c>
      <c r="G6" s="60">
        <f t="shared" si="1"/>
        <v>2</v>
      </c>
      <c r="H6" s="60" t="str">
        <f>SUBSTITUTE(H8,"　","")</f>
        <v>長野県伊那市</v>
      </c>
      <c r="I6" s="60" t="str">
        <f t="shared" si="1"/>
        <v>伊那市中央駐車場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46</v>
      </c>
      <c r="S6" s="62" t="str">
        <f t="shared" si="1"/>
        <v>駅</v>
      </c>
      <c r="T6" s="62" t="str">
        <f t="shared" si="1"/>
        <v>無</v>
      </c>
      <c r="U6" s="63">
        <f t="shared" si="1"/>
        <v>2349</v>
      </c>
      <c r="V6" s="63">
        <f t="shared" si="1"/>
        <v>88</v>
      </c>
      <c r="W6" s="63">
        <f t="shared" si="1"/>
        <v>100</v>
      </c>
      <c r="X6" s="62" t="str">
        <f t="shared" si="1"/>
        <v>利用料金制</v>
      </c>
      <c r="Y6" s="64">
        <f>IF(Y8="-",NA(),Y8)</f>
        <v>3960.8</v>
      </c>
      <c r="Z6" s="64">
        <f t="shared" ref="Z6:AH6" si="2">IF(Z8="-",NA(),Z8)</f>
        <v>459.3</v>
      </c>
      <c r="AA6" s="64">
        <f t="shared" si="2"/>
        <v>4848.6000000000004</v>
      </c>
      <c r="AB6" s="64">
        <f t="shared" si="2"/>
        <v>24.8</v>
      </c>
      <c r="AC6" s="64">
        <f t="shared" si="2"/>
        <v>4227.5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98.3</v>
      </c>
      <c r="BG6" s="64">
        <f t="shared" ref="BG6:BO6" si="5">IF(BG8="-",NA(),BG8)</f>
        <v>78.2</v>
      </c>
      <c r="BH6" s="64">
        <f t="shared" si="5"/>
        <v>97.9</v>
      </c>
      <c r="BI6" s="64">
        <f t="shared" si="5"/>
        <v>-303.89999999999998</v>
      </c>
      <c r="BJ6" s="64">
        <f t="shared" si="5"/>
        <v>-303.89999999999998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1762</v>
      </c>
      <c r="BR6" s="65">
        <f t="shared" ref="BR6:BZ6" si="6">IF(BR8="-",NA(),BR8)</f>
        <v>1279</v>
      </c>
      <c r="BS6" s="65">
        <f t="shared" si="6"/>
        <v>1662</v>
      </c>
      <c r="BT6" s="65">
        <f t="shared" si="6"/>
        <v>-5804</v>
      </c>
      <c r="BU6" s="65">
        <f t="shared" si="6"/>
        <v>2141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55963</v>
      </c>
      <c r="CN6" s="63">
        <f t="shared" si="7"/>
        <v>9524</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448.9</v>
      </c>
      <c r="DL6" s="64">
        <f t="shared" ref="DL6:DT6" si="9">IF(DL8="-",NA(),DL8)</f>
        <v>437.5</v>
      </c>
      <c r="DM6" s="64">
        <f t="shared" si="9"/>
        <v>436.4</v>
      </c>
      <c r="DN6" s="64">
        <f t="shared" si="9"/>
        <v>444.3</v>
      </c>
      <c r="DO6" s="64">
        <f t="shared" si="9"/>
        <v>430.7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202096</v>
      </c>
      <c r="D7" s="60">
        <f t="shared" si="10"/>
        <v>47</v>
      </c>
      <c r="E7" s="60">
        <f t="shared" si="10"/>
        <v>14</v>
      </c>
      <c r="F7" s="60">
        <f t="shared" si="10"/>
        <v>0</v>
      </c>
      <c r="G7" s="60">
        <f t="shared" si="10"/>
        <v>2</v>
      </c>
      <c r="H7" s="60" t="str">
        <f t="shared" si="10"/>
        <v>長野県　伊那市</v>
      </c>
      <c r="I7" s="60" t="str">
        <f t="shared" si="10"/>
        <v>伊那市中央駐車場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46</v>
      </c>
      <c r="S7" s="62" t="str">
        <f t="shared" si="10"/>
        <v>駅</v>
      </c>
      <c r="T7" s="62" t="str">
        <f t="shared" si="10"/>
        <v>無</v>
      </c>
      <c r="U7" s="63">
        <f t="shared" si="10"/>
        <v>2349</v>
      </c>
      <c r="V7" s="63">
        <f t="shared" si="10"/>
        <v>88</v>
      </c>
      <c r="W7" s="63">
        <f t="shared" si="10"/>
        <v>100</v>
      </c>
      <c r="X7" s="62" t="str">
        <f t="shared" si="10"/>
        <v>利用料金制</v>
      </c>
      <c r="Y7" s="64">
        <f>Y8</f>
        <v>3960.8</v>
      </c>
      <c r="Z7" s="64">
        <f t="shared" ref="Z7:AH7" si="11">Z8</f>
        <v>459.3</v>
      </c>
      <c r="AA7" s="64">
        <f t="shared" si="11"/>
        <v>4848.6000000000004</v>
      </c>
      <c r="AB7" s="64">
        <f t="shared" si="11"/>
        <v>24.8</v>
      </c>
      <c r="AC7" s="64">
        <f t="shared" si="11"/>
        <v>4227.5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98.3</v>
      </c>
      <c r="BG7" s="64">
        <f t="shared" ref="BG7:BO7" si="14">BG8</f>
        <v>78.2</v>
      </c>
      <c r="BH7" s="64">
        <f t="shared" si="14"/>
        <v>97.9</v>
      </c>
      <c r="BI7" s="64">
        <f t="shared" si="14"/>
        <v>-303.89999999999998</v>
      </c>
      <c r="BJ7" s="64">
        <f t="shared" si="14"/>
        <v>-303.89999999999998</v>
      </c>
      <c r="BK7" s="64">
        <f t="shared" si="14"/>
        <v>37.6</v>
      </c>
      <c r="BL7" s="64">
        <f t="shared" si="14"/>
        <v>40.700000000000003</v>
      </c>
      <c r="BM7" s="64">
        <f t="shared" si="14"/>
        <v>38.200000000000003</v>
      </c>
      <c r="BN7" s="64">
        <f t="shared" si="14"/>
        <v>34.6</v>
      </c>
      <c r="BO7" s="64">
        <f t="shared" si="14"/>
        <v>37.6</v>
      </c>
      <c r="BP7" s="61"/>
      <c r="BQ7" s="65">
        <f>BQ8</f>
        <v>1762</v>
      </c>
      <c r="BR7" s="65">
        <f t="shared" ref="BR7:BZ7" si="15">BR8</f>
        <v>1279</v>
      </c>
      <c r="BS7" s="65">
        <f t="shared" si="15"/>
        <v>1662</v>
      </c>
      <c r="BT7" s="65">
        <f t="shared" si="15"/>
        <v>-5804</v>
      </c>
      <c r="BU7" s="65">
        <f t="shared" si="15"/>
        <v>2141</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115</v>
      </c>
      <c r="CL7" s="61"/>
      <c r="CM7" s="63">
        <f>CM8</f>
        <v>55963</v>
      </c>
      <c r="CN7" s="63">
        <f>CN8</f>
        <v>9524</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448.9</v>
      </c>
      <c r="DL7" s="64">
        <f t="shared" ref="DL7:DT7" si="17">DL8</f>
        <v>437.5</v>
      </c>
      <c r="DM7" s="64">
        <f t="shared" si="17"/>
        <v>436.4</v>
      </c>
      <c r="DN7" s="64">
        <f t="shared" si="17"/>
        <v>444.3</v>
      </c>
      <c r="DO7" s="64">
        <f t="shared" si="17"/>
        <v>430.7</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202096</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46</v>
      </c>
      <c r="S8" s="69" t="s">
        <v>129</v>
      </c>
      <c r="T8" s="69" t="s">
        <v>130</v>
      </c>
      <c r="U8" s="70">
        <v>2349</v>
      </c>
      <c r="V8" s="70">
        <v>88</v>
      </c>
      <c r="W8" s="70">
        <v>100</v>
      </c>
      <c r="X8" s="69" t="s">
        <v>131</v>
      </c>
      <c r="Y8" s="71">
        <v>3960.8</v>
      </c>
      <c r="Z8" s="71">
        <v>459.3</v>
      </c>
      <c r="AA8" s="71">
        <v>4848.6000000000004</v>
      </c>
      <c r="AB8" s="71">
        <v>24.8</v>
      </c>
      <c r="AC8" s="71">
        <v>4227.5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98.3</v>
      </c>
      <c r="BG8" s="71">
        <v>78.2</v>
      </c>
      <c r="BH8" s="71">
        <v>97.9</v>
      </c>
      <c r="BI8" s="71">
        <v>-303.89999999999998</v>
      </c>
      <c r="BJ8" s="71">
        <v>-303.89999999999998</v>
      </c>
      <c r="BK8" s="71">
        <v>37.6</v>
      </c>
      <c r="BL8" s="71">
        <v>40.700000000000003</v>
      </c>
      <c r="BM8" s="71">
        <v>38.200000000000003</v>
      </c>
      <c r="BN8" s="71">
        <v>34.6</v>
      </c>
      <c r="BO8" s="71">
        <v>37.6</v>
      </c>
      <c r="BP8" s="68">
        <v>26.4</v>
      </c>
      <c r="BQ8" s="72">
        <v>1762</v>
      </c>
      <c r="BR8" s="72">
        <v>1279</v>
      </c>
      <c r="BS8" s="72">
        <v>1662</v>
      </c>
      <c r="BT8" s="73">
        <v>-5804</v>
      </c>
      <c r="BU8" s="73">
        <v>2141</v>
      </c>
      <c r="BV8" s="72">
        <v>6777</v>
      </c>
      <c r="BW8" s="72">
        <v>7496</v>
      </c>
      <c r="BX8" s="72">
        <v>6967</v>
      </c>
      <c r="BY8" s="72">
        <v>7138</v>
      </c>
      <c r="BZ8" s="72">
        <v>8131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55963</v>
      </c>
      <c r="CN8" s="70">
        <v>9524</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84.4</v>
      </c>
      <c r="DF8" s="71">
        <v>78.400000000000006</v>
      </c>
      <c r="DG8" s="71">
        <v>70.5</v>
      </c>
      <c r="DH8" s="71">
        <v>59.2</v>
      </c>
      <c r="DI8" s="71">
        <v>62.4</v>
      </c>
      <c r="DJ8" s="68">
        <v>120.3</v>
      </c>
      <c r="DK8" s="71">
        <v>448.9</v>
      </c>
      <c r="DL8" s="71">
        <v>437.5</v>
      </c>
      <c r="DM8" s="71">
        <v>436.4</v>
      </c>
      <c r="DN8" s="71">
        <v>444.3</v>
      </c>
      <c r="DO8" s="71">
        <v>430.7</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2019-02-07T03:23:47Z</cp:lastPrinted>
  <dcterms:created xsi:type="dcterms:W3CDTF">2018-12-07T10:29:58Z</dcterms:created>
  <dcterms:modified xsi:type="dcterms:W3CDTF">2019-02-20T13:07:39Z</dcterms:modified>
  <cp:category/>
</cp:coreProperties>
</file>