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RwSMaB/tnP7uFfSL27m8dmkz2I4Nz5awpBrgAfjJ/Dk/0VfjRsAZc9dzObzrMotAu7cAOkJvg2n3k/RqvQXmA==" workbookSaltValue="0p6TsSrnNGKpIytMn8mdr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LE76" i="4"/>
  <c r="KO30" i="4"/>
  <c r="BG51" i="4"/>
  <c r="FX30" i="4"/>
  <c r="FX51" i="4"/>
  <c r="HP76" i="4"/>
  <c r="KP76" i="4"/>
  <c r="JV30" i="4"/>
  <c r="HA76" i="4"/>
  <c r="AN51" i="4"/>
  <c r="FE30" i="4"/>
  <c r="AN30" i="4"/>
  <c r="AG76" i="4"/>
  <c r="JV51" i="4"/>
  <c r="FE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<sst xmlns="http://schemas.openxmlformats.org/spreadsheetml/2006/main" count="288" uniqueCount="139">
  <si>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</si>
  <si>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</si>
  <si>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</si>
  <si>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</si>
  <si>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</si>
  <si>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</si>
  <si>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</si>
  <si>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</si>
  <si>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</si>
  <si>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</si>
  <si>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</si>
  <si>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</si>
  <si>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</si>
  <si>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</si>
  <si>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</si>
  <si>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</si>
  <si>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</si>
  <si>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</si>
  <si>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</si>
  <si>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</si>
  <si>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</si>
  <si>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</si>
  <si>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</si>
  <si>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</si>
  <si>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</si>
  <si>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</si>
  <si>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</si>
  <si>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</si>
  <si>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</si>
  <si>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</si>
  <si>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</si>
  <si>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</si>
  <si>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</si>
  <si>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</si>
  <si>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</si>
  <si>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</si>
  <si>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</si>
  <si>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</si>
  <si>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</si>
  <si>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</si>
  <si>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</si>
  <si>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</si>
  <si>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</si>
  <si>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</si>
  <si>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</si>
  <si>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</si>
  <si>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</si>
  <si>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</si>
  <si>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</si>
  <si>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</si>
  <si>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</si>
  <si>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</si>
  <si>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</si>
  <si>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</si>
  <si>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</si>
  <si>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</si>
  <si>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</si>
  <si>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</si>
  <si>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</si>
  <si>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</si>
  <si>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</si>
  <si>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</si>
  <si>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</si>
  <si>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</si>
  <si>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</si>
  <si>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</si>
  <si>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</si>
  <si>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</si>
  <si>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</si>
  <si>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</si>
  <si>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</si>
  <si>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</si>
  <si>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</si>
  <si>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</si>
  <si>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</si>
  <si>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</si>
  <si>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</si>
  <si>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</si>
  <si>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</si>
  <si>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</si>
  <si>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</si>
  <si>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</si>
  <si>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</si>
  <si>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</si>
  <si>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</si>
  <si>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</si>
  <si>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</si>
  <si>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</si>
  <si>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</si>
  <si>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</si>
  <si>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</si>
  <si>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</si>
  <si>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</si>
  <si>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</si>
  <si>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</si>
  <si>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</si>
  <si>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</si>
  <si>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</si>
  <si>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</si>
  <si>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</si>
  <si>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</si>
  <si>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</si>
  <si>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</si>
  <si>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</si>
  <si>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</si>
  <si>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</si>
  <si>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</si>
  <si>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</si>
  <si>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</si>
  <si>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</si>
  <si>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</si>
  <si>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</si>
  <si>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</si>
  <si>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</si>
  <si>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</si>
  <si>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</si>
  <si>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</si>
  <si>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飯田市</t>
  </si>
  <si>
    <t>飯田市営飯田駅駐車場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</si>
  <si>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</si>
  <si>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</si>
  <si>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</si>
  <si>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</si>
  <si>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</si>
  <si>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</si>
  <si>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</si>
  <si>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</si>
  <si>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</si>
  <si>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</si>
  <si>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</si>
  <si>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</si>
  <si>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</si>
  <si>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</si>
  <si>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</si>
  <si>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</si>
  <si>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本駐車場は飯田駅及び駅前商店街に隣接しており、駅利用者及び買物客等の利用が多い。特に、休日の昼間に利用者が多い。また、類似施設平均値に比べて高い稼働率となっている。</t>
    <rPh sb="6" eb="8">
      <t>イイダ</t>
    </rPh>
    <rPh sb="8" eb="9">
      <t>エキ</t>
    </rPh>
    <rPh sb="9" eb="10">
      <t>オヨ</t>
    </rPh>
    <rPh sb="11" eb="13">
      <t>エキマエ</t>
    </rPh>
    <rPh sb="13" eb="16">
      <t>ショウテンガイ</t>
    </rPh>
    <rPh sb="17" eb="19">
      <t>リンセツ</t>
    </rPh>
    <rPh sb="24" eb="25">
      <t>エキ</t>
    </rPh>
    <rPh sb="25" eb="28">
      <t>リヨウシャ</t>
    </rPh>
    <rPh sb="28" eb="29">
      <t>オヨ</t>
    </rPh>
    <rPh sb="30" eb="32">
      <t>カイモノ</t>
    </rPh>
    <rPh sb="32" eb="34">
      <t>キャクトウ</t>
    </rPh>
    <rPh sb="35" eb="37">
      <t>リヨウ</t>
    </rPh>
    <rPh sb="38" eb="39">
      <t>オオ</t>
    </rPh>
    <rPh sb="41" eb="42">
      <t>トク</t>
    </rPh>
    <rPh sb="44" eb="46">
      <t>キュウジツ</t>
    </rPh>
    <rPh sb="47" eb="49">
      <t>ヒルマ</t>
    </rPh>
    <rPh sb="50" eb="52">
      <t>リヨウ</t>
    </rPh>
    <rPh sb="52" eb="53">
      <t>シャ</t>
    </rPh>
    <rPh sb="54" eb="55">
      <t>オオ</t>
    </rPh>
    <rPh sb="60" eb="62">
      <t>ルイジ</t>
    </rPh>
    <rPh sb="62" eb="64">
      <t>シセツ</t>
    </rPh>
    <rPh sb="64" eb="67">
      <t>ヘイキンチ</t>
    </rPh>
    <rPh sb="68" eb="69">
      <t>クラ</t>
    </rPh>
    <rPh sb="71" eb="72">
      <t>タカ</t>
    </rPh>
    <rPh sb="73" eb="75">
      <t>カドウ</t>
    </rPh>
    <rPh sb="75" eb="76">
      <t>リツ</t>
    </rPh>
    <phoneticPr fontId="5"/>
  </si>
  <si>
    <t>　本駐車場は、設置より26年が経過しており、老朽化による問題は今のところ顕在化していない。
　施設の修繕及び機器の更新について、計画的な実施をすることにより、企業債等に頼らず、収益の中での対応を継続していく必要がある。</t>
    <rPh sb="28" eb="30">
      <t>モンダイ</t>
    </rPh>
    <rPh sb="31" eb="32">
      <t>イマ</t>
    </rPh>
    <rPh sb="36" eb="39">
      <t>ケンザイカ</t>
    </rPh>
    <phoneticPr fontId="5"/>
  </si>
  <si>
    <t>　本駐車場は、類似施設平均値より高い稼働率となっているが、収益的収支比率及び売上高GOP比率では類似施設平均値より低くなっている。
　当駐車場は駅前駐車場であり、食事やショッピング利用者が多いと思われ、短時間利用が多く、稼働率に比べて収益的収支比率が低くなっている。
　現在、収支は黒字であり、他会計からの補助金等は受けていない。
　収益的収支比率等の向上のため、経営コストの更なる効率化を図る必要がある。</t>
    <rPh sb="13" eb="14">
      <t>チ</t>
    </rPh>
    <rPh sb="36" eb="37">
      <t>オヨ</t>
    </rPh>
    <rPh sb="38" eb="40">
      <t>ウリアゲ</t>
    </rPh>
    <rPh sb="40" eb="41">
      <t>ダカ</t>
    </rPh>
    <rPh sb="44" eb="46">
      <t>ヒリツ</t>
    </rPh>
    <rPh sb="48" eb="50">
      <t>ルイジ</t>
    </rPh>
    <rPh sb="50" eb="52">
      <t>シセツ</t>
    </rPh>
    <rPh sb="52" eb="54">
      <t>ヘイキン</t>
    </rPh>
    <rPh sb="54" eb="55">
      <t>チ</t>
    </rPh>
    <rPh sb="57" eb="58">
      <t>ヒク</t>
    </rPh>
    <rPh sb="67" eb="68">
      <t>トウ</t>
    </rPh>
    <rPh sb="68" eb="71">
      <t>ｐ</t>
    </rPh>
    <rPh sb="72" eb="74">
      <t>エキマエ</t>
    </rPh>
    <rPh sb="74" eb="77">
      <t>ｐ</t>
    </rPh>
    <rPh sb="81" eb="83">
      <t>ショクジ</t>
    </rPh>
    <rPh sb="90" eb="93">
      <t>リヨウシャ</t>
    </rPh>
    <rPh sb="94" eb="95">
      <t>オオ</t>
    </rPh>
    <rPh sb="97" eb="98">
      <t>オモ</t>
    </rPh>
    <rPh sb="135" eb="137">
      <t>ゲンザイ</t>
    </rPh>
    <rPh sb="138" eb="140">
      <t>シュウシ</t>
    </rPh>
    <rPh sb="141" eb="143">
      <t>クロジ</t>
    </rPh>
    <rPh sb="167" eb="170">
      <t>シュウエキテキ</t>
    </rPh>
    <rPh sb="170" eb="172">
      <t>シュウシ</t>
    </rPh>
    <rPh sb="172" eb="174">
      <t>ヒリツ</t>
    </rPh>
    <rPh sb="174" eb="175">
      <t>トウ</t>
    </rPh>
    <rPh sb="176" eb="178">
      <t>コウジョウ</t>
    </rPh>
    <phoneticPr fontId="5"/>
  </si>
  <si>
    <t>　本駐車場は高稼働率を維持しているが、収益的収支比率及び売上高GOP比率が、類似施設平均値に比べて低いため、経営コストの更なる効率化を図り、収益的収支比率を向上させていく必要があるため、駐車場経営にあたっての経営戦略を策定し、経営の高効率化を図る。</t>
    <rPh sb="9" eb="10">
      <t>リツ</t>
    </rPh>
    <rPh sb="19" eb="22">
      <t>シュウエキテキ</t>
    </rPh>
    <rPh sb="22" eb="24">
      <t>シュウシ</t>
    </rPh>
    <rPh sb="24" eb="26">
      <t>ヒリツ</t>
    </rPh>
    <rPh sb="26" eb="27">
      <t>オヨ</t>
    </rPh>
    <rPh sb="38" eb="40">
      <t>ルイジ</t>
    </rPh>
    <rPh sb="40" eb="42">
      <t>シセツ</t>
    </rPh>
    <rPh sb="42" eb="45">
      <t>ヘイキンチ</t>
    </rPh>
    <rPh sb="46" eb="47">
      <t>クラ</t>
    </rPh>
    <rPh sb="49" eb="50">
      <t>ヒク</t>
    </rPh>
    <rPh sb="70" eb="72">
      <t>シュウエキ</t>
    </rPh>
    <rPh sb="72" eb="73">
      <t>テキ</t>
    </rPh>
    <rPh sb="73" eb="75">
      <t>シュウシ</t>
    </rPh>
    <rPh sb="75" eb="77">
      <t>ヒリツ</t>
    </rPh>
    <rPh sb="78" eb="80">
      <t>コウジョウ</t>
    </rPh>
    <rPh sb="85" eb="8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</si>
</sst>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128.5</c:v>
                </c:pt>
                <c:pt idx="1">
                  <c:v>136.6</c:v>
                </c:pt>
                <c:pt idx="2">
                  <c:v>145</c:v>
                </c:pt>
                <c:pt idx="3">
                  <c:v>131.80000000000001</c:v>
                </c:pt>
                <c:pt idx="4">
                  <c:v>131.69999999999999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F-4AB4-9D7D-1579FCD6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22304"/>
        <c:axId val="8579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F-4AB4-9D7D-1579FCD6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2304"/>
        <c:axId val="85798912"/>
      </c:lineChart>
      <c:dateAx>
        <c:axId val="435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98912"/>
        <c:crosses val="autoZero"/>
        <c:auto val="1"/>
        <c:lblOffset val="100"/>
        <c:baseTimeUnit val="years"/>
      </c:dateAx>
      <c:valAx>
        <c:axId val="857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2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2-4560-81AB-4BE4F6C5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19264"/>
        <c:axId val="922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2-4560-81AB-4BE4F6C5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9264"/>
        <c:axId val="92229632"/>
      </c:lineChart>
      <c:dateAx>
        <c:axId val="922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29632"/>
        <c:crosses val="autoZero"/>
        <c:auto val="1"/>
        <c:lblOffset val="100"/>
        <c:baseTimeUnit val="years"/>
      </c:dateAx>
      <c:valAx>
        <c:axId val="922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1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4-4ACE-8E7F-90F0F2B64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2128"/>
        <c:axId val="922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F4-4ACE-8E7F-90F0F2B64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4048"/>
      </c:lineChart>
      <c:dateAx>
        <c:axId val="9227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74048"/>
        <c:crosses val="autoZero"/>
        <c:auto val="1"/>
        <c:lblOffset val="100"/>
        <c:baseTimeUnit val="years"/>
      </c:dateAx>
      <c:valAx>
        <c:axId val="922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7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EE-4CF7-81D5-C1F93A0F7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2736"/>
        <c:axId val="919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EE-4CF7-81D5-C1F93A0F7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72736"/>
        <c:axId val="91974656"/>
      </c:lineChart>
      <c:dateAx>
        <c:axId val="919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74656"/>
        <c:crosses val="autoZero"/>
        <c:auto val="1"/>
        <c:lblOffset val="100"/>
        <c:baseTimeUnit val="years"/>
      </c:dateAx>
      <c:valAx>
        <c:axId val="9197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7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47-45BD-B921-96B14FD2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91136"/>
        <c:axId val="920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47-45BD-B921-96B14FD2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1136"/>
        <c:axId val="92093056"/>
      </c:lineChart>
      <c:dateAx>
        <c:axId val="9209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3056"/>
        <c:crosses val="autoZero"/>
        <c:auto val="1"/>
        <c:lblOffset val="100"/>
        <c:baseTimeUnit val="years"/>
      </c:dateAx>
      <c:valAx>
        <c:axId val="920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09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F1-48B3-B1E8-1143A15B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9904"/>
        <c:axId val="921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F1-48B3-B1E8-1143A15B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9904"/>
        <c:axId val="92141824"/>
      </c:lineChart>
      <c:dateAx>
        <c:axId val="9213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41824"/>
        <c:crosses val="autoZero"/>
        <c:auto val="1"/>
        <c:lblOffset val="100"/>
        <c:baseTimeUnit val="years"/>
      </c:dateAx>
      <c:valAx>
        <c:axId val="921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13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345.8</c:v>
                </c:pt>
                <c:pt idx="1">
                  <c:v>343.1</c:v>
                </c:pt>
                <c:pt idx="2">
                  <c:v>365.3</c:v>
                </c:pt>
                <c:pt idx="3">
                  <c:v>345.8</c:v>
                </c:pt>
                <c:pt idx="4">
                  <c:v>343.1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1B-4153-8E2E-43BD676E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6864"/>
        <c:axId val="9219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B-4153-8E2E-43BD676E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6864"/>
        <c:axId val="92198784"/>
      </c:lineChart>
      <c:dateAx>
        <c:axId val="9219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98784"/>
        <c:crosses val="autoZero"/>
        <c:auto val="1"/>
        <c:lblOffset val="100"/>
        <c:baseTimeUnit val="years"/>
      </c:dateAx>
      <c:valAx>
        <c:axId val="9219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19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26.6</c:v>
                </c:pt>
                <c:pt idx="2">
                  <c:v>30.9</c:v>
                </c:pt>
                <c:pt idx="3">
                  <c:v>23.7</c:v>
                </c:pt>
                <c:pt idx="4">
                  <c:v>23.7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94-4CA4-B7BC-C91D0A34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6816"/>
        <c:axId val="9231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94-4CA4-B7BC-C91D0A34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6816"/>
        <c:axId val="92317184"/>
      </c:lineChart>
      <c:dateAx>
        <c:axId val="923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17184"/>
        <c:crosses val="autoZero"/>
        <c:auto val="1"/>
        <c:lblOffset val="100"/>
        <c:baseTimeUnit val="years"/>
      </c:dateAx>
      <c:valAx>
        <c:axId val="9231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0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2447</c:v>
                </c:pt>
                <c:pt idx="1">
                  <c:v>2840</c:v>
                </c:pt>
                <c:pt idx="2">
                  <c:v>3563</c:v>
                </c:pt>
                <c:pt idx="3">
                  <c:v>2667</c:v>
                </c:pt>
                <c:pt idx="4">
                  <c:v>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0-4631-B992-DD402583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24832"/>
        <c:axId val="924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40-4631-B992-DD402583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4832"/>
        <c:axId val="92435200"/>
      </c:lineChart>
      <c:dateAx>
        <c:axId val="9242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35200"/>
        <c:crosses val="autoZero"/>
        <c:auto val="1"/>
        <c:lblOffset val="100"/>
        <c:baseTimeUnit val="years"/>
      </c:dateAx>
      <c:valAx>
        <c:axId val="924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424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3" t="str">
        <f>データ!H6&amp;"　"&amp;データ!I6</f>
        <v>長野県飯田市　飯田市営飯田駅駐車場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29" t="s">
        <v>6</v>
      </c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 t="s">
        <v>7</v>
      </c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 t="s">
        <v>8</v>
      </c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20" t="str">
        <f>データ!M7</f>
        <v>Ａ３Ｂ１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 t="str">
        <f>データ!N7</f>
        <v>非設置</v>
      </c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0" t="str">
        <f>データ!S7</f>
        <v>駅</v>
      </c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 t="str">
        <f>データ!T7</f>
        <v>無</v>
      </c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19">
        <f>データ!U7</f>
        <v>1763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24" t="s">
        <v>10</v>
      </c>
      <c r="NE8" s="125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29" t="s">
        <v>16</v>
      </c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 t="s">
        <v>17</v>
      </c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 t="s">
        <v>18</v>
      </c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3"/>
      <c r="ND9" s="130" t="s">
        <v>19</v>
      </c>
      <c r="NE9" s="131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125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広場式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25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19">
        <f>データ!V7</f>
        <v>72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>
        <f>データ!W7</f>
        <v>200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20" t="str">
        <f>データ!X7</f>
        <v>導入なし</v>
      </c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2"/>
      <c r="ND10" s="121" t="s">
        <v>21</v>
      </c>
      <c r="NE10" s="10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2" t="s">
        <v>23</v>
      </c>
      <c r="NE11" s="122"/>
      <c r="NF11" s="122"/>
      <c r="NG11" s="122"/>
      <c r="NH11" s="122"/>
      <c r="NI11" s="122"/>
      <c r="NJ11" s="122"/>
      <c r="NK11" s="122"/>
      <c r="NL11" s="122"/>
      <c r="NM11" s="122"/>
      <c r="NN11" s="122"/>
      <c r="NO11" s="122"/>
      <c r="NP11" s="122"/>
      <c r="NQ11" s="122"/>
      <c r="NR11" s="122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2"/>
      <c r="NE12" s="122"/>
      <c r="NF12" s="122"/>
      <c r="NG12" s="122"/>
      <c r="NH12" s="12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3"/>
      <c r="NE13" s="123"/>
      <c r="NF13" s="123"/>
      <c r="NG13" s="123"/>
      <c r="NH13" s="123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46" t="s">
        <v>137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8">
        <f>データ!$B$11</f>
        <v>41275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>
        <f>データ!$C$11</f>
        <v>41640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>
        <f>データ!$D$11</f>
        <v>42005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>
        <f>データ!$E$11</f>
        <v>42370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>
        <f>データ!$F$11</f>
        <v>42736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8">
        <f>データ!$B$11</f>
        <v>41275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>
        <f>データ!$C$11</f>
        <v>41640</v>
      </c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>
        <f>データ!$D$11</f>
        <v>42005</v>
      </c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>
        <f>データ!$E$11</f>
        <v>42370</v>
      </c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>
        <f>データ!$F$11</f>
        <v>42736</v>
      </c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8">
        <f>データ!$B$11</f>
        <v>41275</v>
      </c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>
        <f>データ!$C$11</f>
        <v>41640</v>
      </c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>
        <f>データ!$D$11</f>
        <v>42005</v>
      </c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>
        <f>データ!$E$11</f>
        <v>42370</v>
      </c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>
        <f>データ!$F$11</f>
        <v>42736</v>
      </c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5" t="s">
        <v>27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4">
        <f>データ!Y7</f>
        <v>128.5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>
        <f>データ!Z7</f>
        <v>136.6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>
        <f>データ!AA7</f>
        <v>145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>
        <f>データ!AB7</f>
        <v>131.80000000000001</v>
      </c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>
        <f>データ!AC7</f>
        <v>131.69999999999999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5" t="s">
        <v>27</v>
      </c>
      <c r="EB31" s="106"/>
      <c r="EC31" s="106"/>
      <c r="ED31" s="106"/>
      <c r="EE31" s="106"/>
      <c r="EF31" s="106"/>
      <c r="EG31" s="106"/>
      <c r="EH31" s="106"/>
      <c r="EI31" s="106"/>
      <c r="EJ31" s="106"/>
      <c r="EK31" s="107"/>
      <c r="EL31" s="104">
        <f>データ!AJ7</f>
        <v>0</v>
      </c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>
        <f>データ!AK7</f>
        <v>0</v>
      </c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>
        <f>データ!AL7</f>
        <v>0</v>
      </c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>
        <f>データ!AM7</f>
        <v>0</v>
      </c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>
        <f>データ!AN7</f>
        <v>0</v>
      </c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5" t="s">
        <v>27</v>
      </c>
      <c r="IS31" s="106"/>
      <c r="IT31" s="106"/>
      <c r="IU31" s="106"/>
      <c r="IV31" s="106"/>
      <c r="IW31" s="106"/>
      <c r="IX31" s="106"/>
      <c r="IY31" s="106"/>
      <c r="IZ31" s="106"/>
      <c r="JA31" s="106"/>
      <c r="JB31" s="107"/>
      <c r="JC31" s="80">
        <f>データ!DK7</f>
        <v>345.8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343.1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365.3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345.8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343.1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5" t="s">
        <v>29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4">
        <f>データ!AD7</f>
        <v>410.7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>
        <f>データ!AE7</f>
        <v>385.5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>
        <f>データ!AF7</f>
        <v>419.4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>
        <f>データ!AG7</f>
        <v>371</v>
      </c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>
        <f>データ!AH7</f>
        <v>509.2</v>
      </c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5" t="s">
        <v>29</v>
      </c>
      <c r="EB32" s="106"/>
      <c r="EC32" s="106"/>
      <c r="ED32" s="106"/>
      <c r="EE32" s="106"/>
      <c r="EF32" s="106"/>
      <c r="EG32" s="106"/>
      <c r="EH32" s="106"/>
      <c r="EI32" s="106"/>
      <c r="EJ32" s="106"/>
      <c r="EK32" s="107"/>
      <c r="EL32" s="104">
        <f>データ!AO7</f>
        <v>4.5999999999999996</v>
      </c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>
        <f>データ!AP7</f>
        <v>3.5</v>
      </c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>
        <f>データ!AQ7</f>
        <v>3.2</v>
      </c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>
        <f>データ!AR7</f>
        <v>2.9</v>
      </c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>
        <f>データ!AS7</f>
        <v>6</v>
      </c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5" t="s">
        <v>29</v>
      </c>
      <c r="IS32" s="106"/>
      <c r="IT32" s="106"/>
      <c r="IU32" s="106"/>
      <c r="IV32" s="106"/>
      <c r="IW32" s="106"/>
      <c r="IX32" s="106"/>
      <c r="IY32" s="106"/>
      <c r="IZ32" s="106"/>
      <c r="JA32" s="106"/>
      <c r="JB32" s="107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6" t="s">
        <v>136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6"/>
      <c r="MX35" s="16"/>
      <c r="MY35" s="16"/>
      <c r="MZ35" s="16"/>
      <c r="NA35" s="16"/>
      <c r="NB35" s="17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6" t="s">
        <v>135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8">
        <f>データ!$B$11</f>
        <v>41275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>
        <f>データ!$C$11</f>
        <v>41640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f>データ!$D$11</f>
        <v>42005</v>
      </c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>
        <f>データ!$E$11</f>
        <v>42370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>
        <f>データ!$F$11</f>
        <v>42736</v>
      </c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8">
        <f>データ!$B$11</f>
        <v>41275</v>
      </c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>
        <f>データ!$C$11</f>
        <v>41640</v>
      </c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>
        <f>データ!$D$11</f>
        <v>42005</v>
      </c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>
        <f>データ!$E$11</f>
        <v>42370</v>
      </c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>
        <f>データ!$F$11</f>
        <v>42736</v>
      </c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8">
        <f>データ!$B$11</f>
        <v>41275</v>
      </c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>
        <f>データ!$C$11</f>
        <v>41640</v>
      </c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>
        <f>データ!$D$11</f>
        <v>42005</v>
      </c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>
        <f>データ!$E$11</f>
        <v>42370</v>
      </c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>
        <f>データ!$F$11</f>
        <v>42736</v>
      </c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5" t="s">
        <v>27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7"/>
      <c r="U52" s="103">
        <f>データ!AU7</f>
        <v>0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>
        <f>データ!AV7</f>
        <v>0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>
        <f>データ!AW7</f>
        <v>0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>
        <f>データ!AX7</f>
        <v>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>
        <f>データ!AY7</f>
        <v>0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5" t="s">
        <v>27</v>
      </c>
      <c r="EB52" s="106"/>
      <c r="EC52" s="106"/>
      <c r="ED52" s="106"/>
      <c r="EE52" s="106"/>
      <c r="EF52" s="106"/>
      <c r="EG52" s="106"/>
      <c r="EH52" s="106"/>
      <c r="EI52" s="106"/>
      <c r="EJ52" s="106"/>
      <c r="EK52" s="107"/>
      <c r="EL52" s="104">
        <f>データ!BF7</f>
        <v>22</v>
      </c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>
        <f>データ!BG7</f>
        <v>26.6</v>
      </c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>
        <f>データ!BH7</f>
        <v>30.9</v>
      </c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>
        <f>データ!BI7</f>
        <v>23.7</v>
      </c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>
        <f>データ!BJ7</f>
        <v>23.7</v>
      </c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5" t="s">
        <v>27</v>
      </c>
      <c r="IS52" s="106"/>
      <c r="IT52" s="106"/>
      <c r="IU52" s="106"/>
      <c r="IV52" s="106"/>
      <c r="IW52" s="106"/>
      <c r="IX52" s="106"/>
      <c r="IY52" s="106"/>
      <c r="IZ52" s="106"/>
      <c r="JA52" s="106"/>
      <c r="JB52" s="107"/>
      <c r="JC52" s="103">
        <f>データ!BQ7</f>
        <v>2447</v>
      </c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>
        <f>データ!BR7</f>
        <v>2840</v>
      </c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>
        <f>データ!BS7</f>
        <v>3563</v>
      </c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>
        <f>データ!BT7</f>
        <v>2667</v>
      </c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>
        <f>データ!BU7</f>
        <v>2642</v>
      </c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5" t="s">
        <v>29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103">
        <f>データ!AZ7</f>
        <v>27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データ!BA7</f>
        <v>23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>
        <f>データ!BB7</f>
        <v>22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>
        <f>データ!BC7</f>
        <v>16</v>
      </c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>
        <f>データ!BD7</f>
        <v>21</v>
      </c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5" t="s">
        <v>29</v>
      </c>
      <c r="EB53" s="106"/>
      <c r="EC53" s="106"/>
      <c r="ED53" s="106"/>
      <c r="EE53" s="106"/>
      <c r="EF53" s="106"/>
      <c r="EG53" s="106"/>
      <c r="EH53" s="106"/>
      <c r="EI53" s="106"/>
      <c r="EJ53" s="106"/>
      <c r="EK53" s="107"/>
      <c r="EL53" s="104">
        <f>データ!BK7</f>
        <v>37.6</v>
      </c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>
        <f>データ!BL7</f>
        <v>40.700000000000003</v>
      </c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>
        <f>データ!BM7</f>
        <v>38.200000000000003</v>
      </c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>
        <f>データ!BN7</f>
        <v>34.6</v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>
        <f>データ!BO7</f>
        <v>37.6</v>
      </c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5" t="s">
        <v>29</v>
      </c>
      <c r="IS53" s="106"/>
      <c r="IT53" s="106"/>
      <c r="IU53" s="106"/>
      <c r="IV53" s="106"/>
      <c r="IW53" s="106"/>
      <c r="IX53" s="106"/>
      <c r="IY53" s="106"/>
      <c r="IZ53" s="106"/>
      <c r="JA53" s="106"/>
      <c r="JB53" s="107"/>
      <c r="JC53" s="103">
        <f>データ!BV7</f>
        <v>6777</v>
      </c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>
        <f>データ!BW7</f>
        <v>7496</v>
      </c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>
        <f>データ!BX7</f>
        <v>6967</v>
      </c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>
        <f>データ!BY7</f>
        <v>7138</v>
      </c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>
        <f>データ!BZ7</f>
        <v>8131</v>
      </c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6" t="s">
        <v>138</v>
      </c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8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1" t="str">
        <f>データ!CM7</f>
        <v>-</v>
      </c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6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8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4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6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8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4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6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8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7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6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8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6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8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6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8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6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8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6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8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6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8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0">
        <f>データ!$B$11</f>
        <v>41275</v>
      </c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100">
        <f>データ!$C$11</f>
        <v>41640</v>
      </c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2"/>
      <c r="AV76" s="100">
        <f>データ!$D$11</f>
        <v>42005</v>
      </c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2"/>
      <c r="BK76" s="100">
        <f>データ!$E$11</f>
        <v>42370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>
        <f>データ!$F$11</f>
        <v>42736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2"/>
      <c r="CO76" s="4"/>
      <c r="CP76" s="4"/>
      <c r="CQ76" s="4"/>
      <c r="CR76" s="4"/>
      <c r="CS76" s="4"/>
      <c r="CT76" s="4"/>
      <c r="CU76" s="4"/>
      <c r="CV76" s="91">
        <f>データ!CN7</f>
        <v>2562</v>
      </c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0">
        <f>データ!$B$11</f>
        <v>41275</v>
      </c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2"/>
      <c r="HA76" s="100">
        <f>データ!$C$11</f>
        <v>41640</v>
      </c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2"/>
      <c r="HP76" s="100">
        <f>データ!$D$11</f>
        <v>42005</v>
      </c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2"/>
      <c r="IE76" s="100">
        <f>データ!$E$11</f>
        <v>42370</v>
      </c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2"/>
      <c r="IT76" s="100">
        <f>データ!$F$11</f>
        <v>42736</v>
      </c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0">
        <f>データ!$B$11</f>
        <v>41275</v>
      </c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2"/>
      <c r="KP76" s="100">
        <f>データ!$C$11</f>
        <v>41640</v>
      </c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2"/>
      <c r="LE76" s="100">
        <f>データ!$D$11</f>
        <v>42005</v>
      </c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1"/>
      <c r="LR76" s="101"/>
      <c r="LS76" s="102"/>
      <c r="LT76" s="100">
        <f>データ!$E$11</f>
        <v>42370</v>
      </c>
      <c r="LU76" s="101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2"/>
      <c r="MI76" s="100">
        <f>データ!$F$11</f>
        <v>42736</v>
      </c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2"/>
      <c r="MX76" s="4"/>
      <c r="MY76" s="4"/>
      <c r="MZ76" s="4"/>
      <c r="NA76" s="4"/>
      <c r="NB76" s="4"/>
      <c r="NC76" s="44"/>
      <c r="ND76" s="146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8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4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6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6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8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4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6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6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8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7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6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8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46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8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46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8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9"/>
      <c r="NE82" s="150"/>
      <c r="NF82" s="150"/>
      <c r="NG82" s="150"/>
      <c r="NH82" s="150"/>
      <c r="NI82" s="150"/>
      <c r="NJ82" s="150"/>
      <c r="NK82" s="150"/>
      <c r="NL82" s="150"/>
      <c r="NM82" s="150"/>
      <c r="NN82" s="150"/>
      <c r="NO82" s="150"/>
      <c r="NP82" s="150"/>
      <c r="NQ82" s="150"/>
      <c r="NR82" s="15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3XNMPNidJaHnl52VheY9oi2ID1wePXN5FwvUjiNJxfVRN5kv52m1MtaxwMLKaT5k2LNrF8XchkLJD1uke7OJg==" saltValue="kNXNsxDgbonZLV6fUQjEL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38" t="s">
        <v>68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73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74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75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76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77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78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79</v>
      </c>
      <c r="CN4" s="144" t="s">
        <v>80</v>
      </c>
      <c r="CO4" s="135" t="s">
        <v>81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82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83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110</v>
      </c>
      <c r="AW5" s="59" t="s">
        <v>101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100</v>
      </c>
      <c r="BH5" s="59" t="s">
        <v>101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100</v>
      </c>
      <c r="CD5" s="59" t="s">
        <v>101</v>
      </c>
      <c r="CE5" s="59" t="s">
        <v>102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45"/>
      <c r="CN5" s="145"/>
      <c r="CO5" s="59" t="s">
        <v>99</v>
      </c>
      <c r="CP5" s="59" t="s">
        <v>100</v>
      </c>
      <c r="CQ5" s="59" t="s">
        <v>111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100</v>
      </c>
      <c r="DB5" s="59" t="s">
        <v>101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100</v>
      </c>
      <c r="DM5" s="59" t="s">
        <v>101</v>
      </c>
      <c r="DN5" s="59" t="s">
        <v>102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112</v>
      </c>
      <c r="B6" s="60">
        <f>B8</f>
        <v>2017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長野県飯田市</v>
      </c>
      <c r="I6" s="60" t="str">
        <f t="shared" si="1"/>
        <v>飯田市営飯田駅駐車場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駅</v>
      </c>
      <c r="T6" s="62" t="str">
        <f t="shared" si="1"/>
        <v>無</v>
      </c>
      <c r="U6" s="63">
        <f t="shared" si="1"/>
        <v>1763</v>
      </c>
      <c r="V6" s="63">
        <f t="shared" si="1"/>
        <v>72</v>
      </c>
      <c r="W6" s="63">
        <f t="shared" si="1"/>
        <v>200</v>
      </c>
      <c r="X6" s="62" t="str">
        <f t="shared" si="1"/>
        <v>導入なし</v>
      </c>
      <c r="Y6" s="64">
        <f>IF(Y8="-",NA(),Y8)</f>
        <v>128.5</v>
      </c>
      <c r="Z6" s="64">
        <f t="shared" ref="Z6:AH6" si="2">IF(Z8="-",NA(),Z8)</f>
        <v>136.6</v>
      </c>
      <c r="AA6" s="64">
        <f t="shared" si="2"/>
        <v>145</v>
      </c>
      <c r="AB6" s="64">
        <f t="shared" si="2"/>
        <v>131.80000000000001</v>
      </c>
      <c r="AC6" s="64">
        <f t="shared" si="2"/>
        <v>131.69999999999999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22</v>
      </c>
      <c r="BG6" s="64">
        <f t="shared" ref="BG6:BO6" si="5">IF(BG8="-",NA(),BG8)</f>
        <v>26.6</v>
      </c>
      <c r="BH6" s="64">
        <f t="shared" si="5"/>
        <v>30.9</v>
      </c>
      <c r="BI6" s="64">
        <f t="shared" si="5"/>
        <v>23.7</v>
      </c>
      <c r="BJ6" s="64">
        <f t="shared" si="5"/>
        <v>23.7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2447</v>
      </c>
      <c r="BR6" s="65">
        <f t="shared" ref="BR6:BZ6" si="6">IF(BR8="-",NA(),BR8)</f>
        <v>2840</v>
      </c>
      <c r="BS6" s="65">
        <f t="shared" si="6"/>
        <v>3563</v>
      </c>
      <c r="BT6" s="65">
        <f t="shared" si="6"/>
        <v>2667</v>
      </c>
      <c r="BU6" s="65">
        <f t="shared" si="6"/>
        <v>2642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 t="str">
        <f t="shared" ref="CM6:CN6" si="7">CM8</f>
        <v>-</v>
      </c>
      <c r="CN6" s="63">
        <f t="shared" si="7"/>
        <v>2562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345.8</v>
      </c>
      <c r="DL6" s="64">
        <f t="shared" ref="DL6:DT6" si="9">IF(DL8="-",NA(),DL8)</f>
        <v>343.1</v>
      </c>
      <c r="DM6" s="64">
        <f t="shared" si="9"/>
        <v>365.3</v>
      </c>
      <c r="DN6" s="64">
        <f t="shared" si="9"/>
        <v>345.8</v>
      </c>
      <c r="DO6" s="64">
        <f t="shared" si="9"/>
        <v>343.1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114</v>
      </c>
      <c r="B7" s="60">
        <f t="shared" ref="B7:X7" si="10">B8</f>
        <v>2017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長野県　飯田市</v>
      </c>
      <c r="I7" s="60" t="str">
        <f t="shared" si="10"/>
        <v>飯田市営飯田駅駐車場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駅</v>
      </c>
      <c r="T7" s="62" t="str">
        <f t="shared" si="10"/>
        <v>無</v>
      </c>
      <c r="U7" s="63">
        <f t="shared" si="10"/>
        <v>1763</v>
      </c>
      <c r="V7" s="63">
        <f t="shared" si="10"/>
        <v>72</v>
      </c>
      <c r="W7" s="63">
        <f t="shared" si="10"/>
        <v>200</v>
      </c>
      <c r="X7" s="62" t="str">
        <f t="shared" si="10"/>
        <v>導入なし</v>
      </c>
      <c r="Y7" s="64">
        <f>Y8</f>
        <v>128.5</v>
      </c>
      <c r="Z7" s="64">
        <f t="shared" ref="Z7:AH7" si="11">Z8</f>
        <v>136.6</v>
      </c>
      <c r="AA7" s="64">
        <f t="shared" si="11"/>
        <v>145</v>
      </c>
      <c r="AB7" s="64">
        <f t="shared" si="11"/>
        <v>131.80000000000001</v>
      </c>
      <c r="AC7" s="64">
        <f t="shared" si="11"/>
        <v>131.69999999999999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22</v>
      </c>
      <c r="BG7" s="64">
        <f t="shared" ref="BG7:BO7" si="14">BG8</f>
        <v>26.6</v>
      </c>
      <c r="BH7" s="64">
        <f t="shared" si="14"/>
        <v>30.9</v>
      </c>
      <c r="BI7" s="64">
        <f t="shared" si="14"/>
        <v>23.7</v>
      </c>
      <c r="BJ7" s="64">
        <f t="shared" si="14"/>
        <v>23.7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2447</v>
      </c>
      <c r="BR7" s="65">
        <f t="shared" ref="BR7:BZ7" si="15">BR8</f>
        <v>2840</v>
      </c>
      <c r="BS7" s="65">
        <f t="shared" si="15"/>
        <v>3563</v>
      </c>
      <c r="BT7" s="65">
        <f t="shared" si="15"/>
        <v>2667</v>
      </c>
      <c r="BU7" s="65">
        <f t="shared" si="15"/>
        <v>2642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 t="str">
        <f>CM8</f>
        <v>-</v>
      </c>
      <c r="CN7" s="63">
        <f>CN8</f>
        <v>2562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345.8</v>
      </c>
      <c r="DL7" s="64">
        <f t="shared" ref="DL7:DT7" si="17">DL8</f>
        <v>343.1</v>
      </c>
      <c r="DM7" s="64">
        <f t="shared" si="17"/>
        <v>365.3</v>
      </c>
      <c r="DN7" s="64">
        <f t="shared" si="17"/>
        <v>345.8</v>
      </c>
      <c r="DO7" s="64">
        <f t="shared" si="17"/>
        <v>343.1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202053</v>
      </c>
      <c r="D8" s="67">
        <v>47</v>
      </c>
      <c r="E8" s="67">
        <v>14</v>
      </c>
      <c r="F8" s="67">
        <v>0</v>
      </c>
      <c r="G8" s="67">
        <v>2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25</v>
      </c>
      <c r="S8" s="69" t="s">
        <v>127</v>
      </c>
      <c r="T8" s="69" t="s">
        <v>128</v>
      </c>
      <c r="U8" s="70">
        <v>1763</v>
      </c>
      <c r="V8" s="70">
        <v>72</v>
      </c>
      <c r="W8" s="70">
        <v>200</v>
      </c>
      <c r="X8" s="69" t="s">
        <v>129</v>
      </c>
      <c r="Y8" s="71">
        <v>128.5</v>
      </c>
      <c r="Z8" s="71">
        <v>136.6</v>
      </c>
      <c r="AA8" s="71">
        <v>145</v>
      </c>
      <c r="AB8" s="71">
        <v>131.80000000000001</v>
      </c>
      <c r="AC8" s="71">
        <v>131.69999999999999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22</v>
      </c>
      <c r="BG8" s="71">
        <v>26.6</v>
      </c>
      <c r="BH8" s="71">
        <v>30.9</v>
      </c>
      <c r="BI8" s="71">
        <v>23.7</v>
      </c>
      <c r="BJ8" s="71">
        <v>23.7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2447</v>
      </c>
      <c r="BR8" s="72">
        <v>2840</v>
      </c>
      <c r="BS8" s="72">
        <v>3563</v>
      </c>
      <c r="BT8" s="73">
        <v>2667</v>
      </c>
      <c r="BU8" s="73">
        <v>2642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 t="s">
        <v>121</v>
      </c>
      <c r="CN8" s="70">
        <v>2562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345.8</v>
      </c>
      <c r="DL8" s="71">
        <v>343.1</v>
      </c>
      <c r="DM8" s="71">
        <v>365.3</v>
      </c>
      <c r="DN8" s="71">
        <v>345.8</v>
      </c>
      <c r="DO8" s="71">
        <v>343.1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2019-02-07T04:08:47Z</cp:lastPrinted>
  <dcterms:created xsi:type="dcterms:W3CDTF">2018-12-07T10:29:52Z</dcterms:created>
  <dcterms:modified xsi:type="dcterms:W3CDTF">2019-02-20T13:20:27Z</dcterms:modified>
  <cp:category/>
</cp:coreProperties>
</file>