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q+uIoa/uzC1Lcm2eVZBRoYlfBLl+AbSJlpNqBuzycwK2mxSSUWvbpv9rLXCSJnA4Mz2+2oo1IaAERlSkw4sXg==" workbookSaltValue="WCTFhgfB1llfAVsua5Y3DA=="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MA51" i="4"/>
  <c r="CS30" i="4"/>
  <c r="BZ76" i="4"/>
  <c r="C11" i="5"/>
  <c r="D11" i="5"/>
  <c r="E11" i="5"/>
  <c r="B11" i="5"/>
  <c r="BZ30" i="4" l="1"/>
  <c r="BK76" i="4"/>
  <c r="LH51" i="4"/>
  <c r="BZ51" i="4"/>
  <c r="GQ30" i="4"/>
  <c r="LT76" i="4"/>
  <c r="GQ51" i="4"/>
  <c r="LH30" i="4"/>
  <c r="IE76" i="4"/>
  <c r="BG30" i="4"/>
  <c r="FX30" i="4"/>
  <c r="AV76" i="4"/>
  <c r="KO51" i="4"/>
  <c r="LE76" i="4"/>
  <c r="KO30" i="4"/>
  <c r="HP76" i="4"/>
  <c r="BG51" i="4"/>
  <c r="FX51" i="4"/>
  <c r="FE51" i="4"/>
  <c r="HA76" i="4"/>
  <c r="AN51" i="4"/>
  <c r="FE30" i="4"/>
  <c r="AG76" i="4"/>
  <c r="KP76" i="4"/>
  <c r="AN30" i="4"/>
  <c r="JV51" i="4"/>
  <c r="JV30" i="4"/>
  <c r="KA76" i="4"/>
  <c r="EL51" i="4"/>
  <c r="JC30" i="4"/>
  <c r="R76" i="4"/>
  <c r="GL76" i="4"/>
  <c r="U51" i="4"/>
  <c r="EL30" i="4"/>
  <c r="U30" i="4"/>
  <c r="JC51" i="4"/>
</calcChain>
</file>

<file path=xl/sharedStrings.xml><?xml version="1.0" encoding="utf-8"?>
<sst xmlns="http://schemas.openxmlformats.org/spreadsheetml/2006/main" count="287" uniqueCount="151">
  <si>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</si>
  <si>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</si>
  <si>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</si>
  <si>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</si>
  <si>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</si>
  <si>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</si>
  <si>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</si>
  <si>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</si>
  <si>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</si>
  <si>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</si>
  <si>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</si>
  <si>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</si>
  <si>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</si>
  <si>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</si>
  <si>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</si>
  <si>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</si>
  <si>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</si>
  <si>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</si>
  <si>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</si>
  <si>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</si>
  <si>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</si>
  <si>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</si>
  <si>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</si>
  <si>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</si>
  <si>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</si>
  <si>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</si>
  <si>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</si>
  <si>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</si>
  <si>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</si>
  <si>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</si>
  <si>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</si>
  <si>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</si>
  <si>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</si>
  <si>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</si>
  <si>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</si>
  <si>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</si>
  <si>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</si>
  <si>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</si>
  <si>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</si>
  <si>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</si>
  <si>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</si>
  <si>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</si>
  <si>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</si>
  <si>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</si>
  <si>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</si>
  <si>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</si>
  <si>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</si>
  <si>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</si>
  <si>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</si>
  <si>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</si>
  <si>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</si>
  <si>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</si>
  <si>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</si>
  <si>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</si>
  <si>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</si>
  <si>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</si>
  <si>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</si>
  <si>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</si>
  <si>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</si>
  <si>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</si>
  <si>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</si>
  <si>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</si>
  <si>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</si>
  <si>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</si>
  <si>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</si>
  <si>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</si>
  <si>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</si>
  <si>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</si>
  <si>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</si>
  <si>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</si>
  <si>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</si>
  <si>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</si>
  <si>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</si>
  <si>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</si>
  <si>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</si>
  <si>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</si>
  <si>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</si>
  <si>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</si>
  <si>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</si>
  <si>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</si>
  <si>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</si>
  <si>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</si>
  <si>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</si>
  <si>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</si>
  <si>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</si>
  <si>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</si>
  <si>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</si>
  <si>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</si>
  <si>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</si>
  <si>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</si>
  <si>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</si>
  <si>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</si>
  <si>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</si>
  <si>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</si>
  <si>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</si>
  <si>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</si>
  <si>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</si>
  <si>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</si>
  <si>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</si>
  <si>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</si>
  <si>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</si>
  <si>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</si>
  <si>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</si>
  <si>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</si>
  <si>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</si>
  <si>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</si>
  <si>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</si>
  <si>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</si>
  <si>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</si>
  <si>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</si>
  <si>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</si>
  <si>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</si>
  <si>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当該値(N-4)</t>
    <phoneticPr fontId="5"/>
  </si>
  <si>
    <t>当該値(N-3)</t>
    <phoneticPr fontId="5"/>
  </si>
  <si>
    <t>当該値(N-1)</t>
    <phoneticPr fontId="5"/>
  </si>
  <si>
    <t>当該値(N-4)</t>
    <phoneticPr fontId="5"/>
  </si>
  <si>
    <t>当該値(N-4)</t>
    <phoneticPr fontId="5"/>
  </si>
  <si>
    <t>当該値(N-4)</t>
    <phoneticPr fontId="5"/>
  </si>
  <si>
    <t>当該値(N-1)</t>
    <phoneticPr fontId="5"/>
  </si>
  <si>
    <t>当該値(N-3)</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</si>
  <si>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</si>
  <si>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</si>
  <si>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</si>
  <si>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</si>
  <si>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</si>
  <si>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</si>
  <si>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</si>
  <si>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</si>
  <si>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</si>
  <si>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長野県　上田市</t>
  </si>
  <si>
    <t>上田駅お城口自動車駐車場</t>
  </si>
  <si>
    <t>法非適用</t>
  </si>
  <si>
    <t>駐車場整備事業</t>
  </si>
  <si>
    <t>-</t>
  </si>
  <si>
    <t>Ａ１Ｂ１</t>
  </si>
  <si>
    <t>非設置</t>
  </si>
  <si>
    <t>該当数値なし</t>
  </si>
  <si>
    <t>届出駐車場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</si>
  <si>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</si>
  <si>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</si>
  <si>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</si>
  <si>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</si>
  <si>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</si>
  <si>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</si>
  <si>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</si>
  <si>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</si>
  <si>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</si>
  <si>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建設時の地方債の償還の影響から、収益的収支比率（図①）は100％未満となっていたが、地方債の一部償還が完了したことに伴い、平成29年度は100％を超えた。また、料金収入で施設の維持管理費を賄えたことから、他会計補助金比率（図②）及び駐車台数一台当たりの他会計補助金額（図③）は0となった。今後も、地方債の償還額の減少に伴い収益的収支比率もさらに増加していくものと考えられる。
　売上高ＧＯＰ比率（図④）及びＥＢＩＴＤＡ（図⑤）からも、類似施設の平均を大幅に上回る高い収益性が読み取れる。</t>
    <rPh sb="15" eb="17">
      <t>エイキョウ</t>
    </rPh>
    <rPh sb="46" eb="49">
      <t>チホウサイ</t>
    </rPh>
    <rPh sb="50" eb="52">
      <t>イチブ</t>
    </rPh>
    <rPh sb="52" eb="54">
      <t>ショウカン</t>
    </rPh>
    <rPh sb="55" eb="57">
      <t>カンリョウ</t>
    </rPh>
    <rPh sb="65" eb="67">
      <t>ヘイセイ</t>
    </rPh>
    <rPh sb="69" eb="70">
      <t>ネン</t>
    </rPh>
    <rPh sb="70" eb="71">
      <t>ド</t>
    </rPh>
    <rPh sb="77" eb="78">
      <t>コ</t>
    </rPh>
    <rPh sb="84" eb="86">
      <t>リョウキン</t>
    </rPh>
    <rPh sb="86" eb="88">
      <t>シュウニュウ</t>
    </rPh>
    <rPh sb="89" eb="91">
      <t>シセツ</t>
    </rPh>
    <rPh sb="92" eb="94">
      <t>イジ</t>
    </rPh>
    <rPh sb="94" eb="96">
      <t>カンリ</t>
    </rPh>
    <rPh sb="96" eb="97">
      <t>ヒ</t>
    </rPh>
    <rPh sb="98" eb="99">
      <t>マカナ</t>
    </rPh>
    <rPh sb="148" eb="150">
      <t>コンゴ</t>
    </rPh>
    <rPh sb="176" eb="178">
      <t>ゾウカ</t>
    </rPh>
    <phoneticPr fontId="5"/>
  </si>
  <si>
    <t>　稼働率(図⑪）は年々増加しており、平成28年度には類似施設平均を上回ったが、平成29年度に駐車場改修工事等により一時的に駐車場の利用制限をしたことから、稼働率が減少した。
　平成29年度後半、隣接地に民間駐車場が営業を開始したことから、今後も同様の傾向を維持できるかは不透明な状況である。</t>
    <rPh sb="33" eb="35">
      <t>ウワマワ</t>
    </rPh>
    <rPh sb="39" eb="41">
      <t>ヘイセイ</t>
    </rPh>
    <rPh sb="43" eb="44">
      <t>ネン</t>
    </rPh>
    <rPh sb="44" eb="45">
      <t>ド</t>
    </rPh>
    <rPh sb="46" eb="49">
      <t>チュウシャジョウ</t>
    </rPh>
    <rPh sb="49" eb="51">
      <t>カイシュウ</t>
    </rPh>
    <rPh sb="51" eb="53">
      <t>コウジ</t>
    </rPh>
    <rPh sb="53" eb="54">
      <t>トウ</t>
    </rPh>
    <rPh sb="57" eb="59">
      <t>イチジ</t>
    </rPh>
    <rPh sb="59" eb="60">
      <t>テキ</t>
    </rPh>
    <rPh sb="61" eb="64">
      <t>チュウシャジョウ</t>
    </rPh>
    <rPh sb="65" eb="67">
      <t>リヨウ</t>
    </rPh>
    <rPh sb="67" eb="69">
      <t>セイゲン</t>
    </rPh>
    <rPh sb="77" eb="79">
      <t>カドウ</t>
    </rPh>
    <rPh sb="79" eb="80">
      <t>リツ</t>
    </rPh>
    <rPh sb="81" eb="83">
      <t>ゲンショウ</t>
    </rPh>
    <rPh sb="94" eb="96">
      <t>コウハン</t>
    </rPh>
    <rPh sb="101" eb="103">
      <t>ミンカン</t>
    </rPh>
    <rPh sb="103" eb="106">
      <t>チュウシャジョウ</t>
    </rPh>
    <rPh sb="107" eb="109">
      <t>エイギョウ</t>
    </rPh>
    <rPh sb="110" eb="112">
      <t>カイシ</t>
    </rPh>
    <rPh sb="119" eb="121">
      <t>コンゴ</t>
    </rPh>
    <phoneticPr fontId="5"/>
  </si>
  <si>
    <t>　駐車場周辺の地価公示価格が110,000円（駐車場の敷地より若干条件が良い）、駐車場の隣接地の固定資産評価額が94,240円となっている。
　駐車場建設時に隣接地で営業していた大型商業施設が撤退して以来、当該地域を民間に譲渡して高度利用を図ることが困難なエリアと考えられ、市民の利便性の向上に資する観点からも駐車場としての利用を継続することが妥当であると考える。
　設備投資見込額については、平成29年度に施設の一部老朽化に対応するための改修工事及び精算機器類等備品の更新を行った。
　地方債の償還については、企業債残高対料金収入比率（図⑩）が年々減少してきていたが、平成29年度に駐車場改修工事等を行うため新規に起債したことから増加した。</t>
    <rPh sb="224" eb="225">
      <t>オヨ</t>
    </rPh>
    <rPh sb="285" eb="287">
      <t>ヘイセイ</t>
    </rPh>
    <rPh sb="292" eb="295">
      <t>チュウシャジョウ</t>
    </rPh>
    <rPh sb="295" eb="297">
      <t>カイシュウ</t>
    </rPh>
    <rPh sb="297" eb="299">
      <t>コウジ</t>
    </rPh>
    <rPh sb="299" eb="300">
      <t>トウ</t>
    </rPh>
    <rPh sb="301" eb="302">
      <t>オコナ</t>
    </rPh>
    <rPh sb="305" eb="307">
      <t>シンキ</t>
    </rPh>
    <rPh sb="308" eb="310">
      <t>キサイ</t>
    </rPh>
    <rPh sb="316" eb="318">
      <t>ゾウカ</t>
    </rPh>
    <phoneticPr fontId="5"/>
  </si>
  <si>
    <t>　駐車場の運営については、駐車場建設時の地方債償還の比重が重く、料金収入のみでは足りないため、一般会計からの繰入に頼っていた状況が続いていた。
　平成29年度以降、順次、地方債の償還が大幅に減少することや、図④、⑤から収益性の高い駐車場であることから、健全な運営が見込めるが、隣接地の民間駐車場の影響により、収入減も考えられるため、利用者向上に向け、指定管理者との連携を図り、民間能力の活用など行っていく。
　平成29年度に大規模な駐車場改修工事等を行ったが、今後も、施設の維持管理を計画的に行うことができるよう関係部署との調整を図っていく方針である。</t>
    <rPh sb="32" eb="34">
      <t>リョウキン</t>
    </rPh>
    <rPh sb="34" eb="36">
      <t>シュウニュウ</t>
    </rPh>
    <rPh sb="40" eb="41">
      <t>タ</t>
    </rPh>
    <rPh sb="57" eb="58">
      <t>タヨ</t>
    </rPh>
    <rPh sb="62" eb="64">
      <t>ジョウキョウ</t>
    </rPh>
    <rPh sb="65" eb="66">
      <t>ツヅ</t>
    </rPh>
    <rPh sb="73" eb="75">
      <t>ヘイセイ</t>
    </rPh>
    <rPh sb="77" eb="78">
      <t>ネン</t>
    </rPh>
    <rPh sb="78" eb="79">
      <t>ド</t>
    </rPh>
    <rPh sb="79" eb="81">
      <t>イコウ</t>
    </rPh>
    <rPh sb="82" eb="84">
      <t>ジュンジ</t>
    </rPh>
    <rPh sb="92" eb="94">
      <t>オオハバ</t>
    </rPh>
    <rPh sb="95" eb="97">
      <t>ゲンショウ</t>
    </rPh>
    <rPh sb="103" eb="104">
      <t>ズ</t>
    </rPh>
    <rPh sb="132" eb="134">
      <t>ミコ</t>
    </rPh>
    <rPh sb="148" eb="150">
      <t>エイキョウ</t>
    </rPh>
    <rPh sb="154" eb="156">
      <t>シュウニュウ</t>
    </rPh>
    <rPh sb="158" eb="159">
      <t>カンガ</t>
    </rPh>
    <rPh sb="166" eb="169">
      <t>リヨウシャ</t>
    </rPh>
    <rPh sb="169" eb="171">
      <t>コウジョウ</t>
    </rPh>
    <rPh sb="172" eb="173">
      <t>ム</t>
    </rPh>
    <rPh sb="175" eb="177">
      <t>シテイ</t>
    </rPh>
    <rPh sb="177" eb="180">
      <t>カンリシャ</t>
    </rPh>
    <rPh sb="182" eb="184">
      <t>レンケイ</t>
    </rPh>
    <rPh sb="185" eb="186">
      <t>ハカ</t>
    </rPh>
    <rPh sb="188" eb="190">
      <t>ミンカン</t>
    </rPh>
    <rPh sb="190" eb="192">
      <t>ノウリョク</t>
    </rPh>
    <rPh sb="193" eb="194">
      <t>イ</t>
    </rPh>
    <rPh sb="194" eb="195">
      <t>ヨウ</t>
    </rPh>
    <rPh sb="197" eb="198">
      <t>オコナ</t>
    </rPh>
    <rPh sb="216" eb="219">
      <t>チュウシャジョウ</t>
    </rPh>
    <rPh sb="221" eb="223">
      <t>コウジ</t>
    </rPh>
    <rPh sb="230" eb="232">
      <t>コンゴ</t>
    </rPh>
    <rPh sb="234" eb="236">
      <t>シセツ</t>
    </rPh>
    <rPh sb="237" eb="239">
      <t>イジ</t>
    </rPh>
    <rPh sb="239" eb="241">
      <t>カンリ</t>
    </rPh>
    <rPh sb="256" eb="258">
      <t>カンケイ</t>
    </rPh>
    <rPh sb="258" eb="260">
      <t>ブショ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</si>
</sst>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85.3</c:v>
                </c:pt>
                <c:pt idx="1">
                  <c:v>85.7</c:v>
                </c:pt>
                <c:pt idx="2">
                  <c:v>87</c:v>
                </c:pt>
                <c:pt idx="3">
                  <c:v>86.5</c:v>
                </c:pt>
                <c:pt idx="4">
                  <c:v>116</c:v>
                </c:pt>
              </c:numCache>
            </c:numRef>
          </c:val>
          <c:extLst xmlns:c16r2="http://schemas.microsoft.com/office/drawing/2015/06/chart">
            <c:ext xmlns:c16="http://schemas.microsoft.com/office/drawing/2014/chart" uri="{C3380CC4-5D6E-409C-BE32-E72D297353CC}">
              <c16:uniqueId val="{00000000-93DB-4449-ABC5-C300102A92BF}"/>
            </c:ext>
          </c:extLst>
        </c:ser>
        <c:dLbls>
          <c:showLegendKey val="0"/>
          <c:showVal val="0"/>
          <c:showCatName val="0"/>
          <c:showSerName val="0"/>
          <c:showPercent val="0"/>
          <c:showBubbleSize val="0"/>
        </c:dLbls>
        <c:gapWidth val="150"/>
        <c:axId val="82257792"/>
        <c:axId val="8226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93DB-4449-ABC5-C300102A92BF}"/>
            </c:ext>
          </c:extLst>
        </c:ser>
        <c:dLbls>
          <c:showLegendKey val="0"/>
          <c:showVal val="0"/>
          <c:showCatName val="0"/>
          <c:showSerName val="0"/>
          <c:showPercent val="0"/>
          <c:showBubbleSize val="0"/>
        </c:dLbls>
        <c:marker val="1"/>
        <c:smooth val="0"/>
        <c:axId val="82257792"/>
        <c:axId val="82264064"/>
      </c:lineChart>
      <c:dateAx>
        <c:axId val="82257792"/>
        <c:scaling>
          <c:orientation val="minMax"/>
        </c:scaling>
        <c:delete val="1"/>
        <c:axPos val="b"/>
        <c:numFmt formatCode="ge" sourceLinked="1"/>
        <c:majorTickMark val="none"/>
        <c:minorTickMark val="none"/>
        <c:tickLblPos val="none"/>
        <c:crossAx val="82264064"/>
        <c:crosses val="autoZero"/>
        <c:auto val="1"/>
        <c:lblOffset val="100"/>
        <c:baseTimeUnit val="years"/>
      </c:dateAx>
      <c:valAx>
        <c:axId val="8226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25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594.4</c:v>
                </c:pt>
                <c:pt idx="1">
                  <c:v>486.1</c:v>
                </c:pt>
                <c:pt idx="2">
                  <c:v>364</c:v>
                </c:pt>
                <c:pt idx="3">
                  <c:v>265.7</c:v>
                </c:pt>
                <c:pt idx="4">
                  <c:v>292</c:v>
                </c:pt>
              </c:numCache>
            </c:numRef>
          </c:val>
          <c:extLst xmlns:c16r2="http://schemas.microsoft.com/office/drawing/2015/06/chart">
            <c:ext xmlns:c16="http://schemas.microsoft.com/office/drawing/2014/chart" uri="{C3380CC4-5D6E-409C-BE32-E72D297353CC}">
              <c16:uniqueId val="{00000000-5D58-4370-853E-7694EE3322E8}"/>
            </c:ext>
          </c:extLst>
        </c:ser>
        <c:dLbls>
          <c:showLegendKey val="0"/>
          <c:showVal val="0"/>
          <c:showCatName val="0"/>
          <c:showSerName val="0"/>
          <c:showPercent val="0"/>
          <c:showBubbleSize val="0"/>
        </c:dLbls>
        <c:gapWidth val="150"/>
        <c:axId val="83445248"/>
        <c:axId val="8344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5D58-4370-853E-7694EE3322E8}"/>
            </c:ext>
          </c:extLst>
        </c:ser>
        <c:dLbls>
          <c:showLegendKey val="0"/>
          <c:showVal val="0"/>
          <c:showCatName val="0"/>
          <c:showSerName val="0"/>
          <c:showPercent val="0"/>
          <c:showBubbleSize val="0"/>
        </c:dLbls>
        <c:marker val="1"/>
        <c:smooth val="0"/>
        <c:axId val="83445248"/>
        <c:axId val="83447168"/>
      </c:lineChart>
      <c:dateAx>
        <c:axId val="83445248"/>
        <c:scaling>
          <c:orientation val="minMax"/>
        </c:scaling>
        <c:delete val="1"/>
        <c:axPos val="b"/>
        <c:numFmt formatCode="ge" sourceLinked="1"/>
        <c:majorTickMark val="none"/>
        <c:minorTickMark val="none"/>
        <c:tickLblPos val="none"/>
        <c:crossAx val="83447168"/>
        <c:crosses val="autoZero"/>
        <c:auto val="1"/>
        <c:lblOffset val="100"/>
        <c:baseTimeUnit val="years"/>
      </c:dateAx>
      <c:valAx>
        <c:axId val="8344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44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7E78-4C6C-B752-28914FFDCF94}"/>
            </c:ext>
          </c:extLst>
        </c:ser>
        <c:dLbls>
          <c:showLegendKey val="0"/>
          <c:showVal val="0"/>
          <c:showCatName val="0"/>
          <c:showSerName val="0"/>
          <c:showPercent val="0"/>
          <c:showBubbleSize val="0"/>
        </c:dLbls>
        <c:gapWidth val="150"/>
        <c:axId val="83489920"/>
        <c:axId val="8349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7E78-4C6C-B752-28914FFDCF94}"/>
            </c:ext>
          </c:extLst>
        </c:ser>
        <c:dLbls>
          <c:showLegendKey val="0"/>
          <c:showVal val="0"/>
          <c:showCatName val="0"/>
          <c:showSerName val="0"/>
          <c:showPercent val="0"/>
          <c:showBubbleSize val="0"/>
        </c:dLbls>
        <c:marker val="1"/>
        <c:smooth val="0"/>
        <c:axId val="83489920"/>
        <c:axId val="83491072"/>
      </c:lineChart>
      <c:dateAx>
        <c:axId val="83489920"/>
        <c:scaling>
          <c:orientation val="minMax"/>
        </c:scaling>
        <c:delete val="1"/>
        <c:axPos val="b"/>
        <c:numFmt formatCode="ge" sourceLinked="1"/>
        <c:majorTickMark val="none"/>
        <c:minorTickMark val="none"/>
        <c:tickLblPos val="none"/>
        <c:crossAx val="83491072"/>
        <c:crosses val="autoZero"/>
        <c:auto val="1"/>
        <c:lblOffset val="100"/>
        <c:baseTimeUnit val="years"/>
      </c:dateAx>
      <c:valAx>
        <c:axId val="83491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48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2BB3-4128-8805-0AF9DE6B37ED}"/>
            </c:ext>
          </c:extLst>
        </c:ser>
        <c:dLbls>
          <c:showLegendKey val="0"/>
          <c:showVal val="0"/>
          <c:showCatName val="0"/>
          <c:showSerName val="0"/>
          <c:showPercent val="0"/>
          <c:showBubbleSize val="0"/>
        </c:dLbls>
        <c:gapWidth val="150"/>
        <c:axId val="83538688"/>
        <c:axId val="8354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2BB3-4128-8805-0AF9DE6B37ED}"/>
            </c:ext>
          </c:extLst>
        </c:ser>
        <c:dLbls>
          <c:showLegendKey val="0"/>
          <c:showVal val="0"/>
          <c:showCatName val="0"/>
          <c:showSerName val="0"/>
          <c:showPercent val="0"/>
          <c:showBubbleSize val="0"/>
        </c:dLbls>
        <c:marker val="1"/>
        <c:smooth val="0"/>
        <c:axId val="83538688"/>
        <c:axId val="83540608"/>
      </c:lineChart>
      <c:dateAx>
        <c:axId val="83538688"/>
        <c:scaling>
          <c:orientation val="minMax"/>
        </c:scaling>
        <c:delete val="1"/>
        <c:axPos val="b"/>
        <c:numFmt formatCode="ge" sourceLinked="1"/>
        <c:majorTickMark val="none"/>
        <c:minorTickMark val="none"/>
        <c:tickLblPos val="none"/>
        <c:crossAx val="83540608"/>
        <c:crosses val="autoZero"/>
        <c:auto val="1"/>
        <c:lblOffset val="100"/>
        <c:baseTimeUnit val="years"/>
      </c:dateAx>
      <c:valAx>
        <c:axId val="8354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53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15.5</c:v>
                </c:pt>
                <c:pt idx="1">
                  <c:v>13.3</c:v>
                </c:pt>
                <c:pt idx="2">
                  <c:v>11.3</c:v>
                </c:pt>
                <c:pt idx="3">
                  <c:v>10</c:v>
                </c:pt>
                <c:pt idx="4">
                  <c:v>0</c:v>
                </c:pt>
              </c:numCache>
            </c:numRef>
          </c:val>
          <c:extLst xmlns:c16r2="http://schemas.microsoft.com/office/drawing/2015/06/chart">
            <c:ext xmlns:c16="http://schemas.microsoft.com/office/drawing/2014/chart" uri="{C3380CC4-5D6E-409C-BE32-E72D297353CC}">
              <c16:uniqueId val="{00000000-B75C-4E10-9BAB-1B11CC5F3387}"/>
            </c:ext>
          </c:extLst>
        </c:ser>
        <c:dLbls>
          <c:showLegendKey val="0"/>
          <c:showVal val="0"/>
          <c:showCatName val="0"/>
          <c:showSerName val="0"/>
          <c:showPercent val="0"/>
          <c:showBubbleSize val="0"/>
        </c:dLbls>
        <c:gapWidth val="150"/>
        <c:axId val="83694336"/>
        <c:axId val="8369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B75C-4E10-9BAB-1B11CC5F3387}"/>
            </c:ext>
          </c:extLst>
        </c:ser>
        <c:dLbls>
          <c:showLegendKey val="0"/>
          <c:showVal val="0"/>
          <c:showCatName val="0"/>
          <c:showSerName val="0"/>
          <c:showPercent val="0"/>
          <c:showBubbleSize val="0"/>
        </c:dLbls>
        <c:marker val="1"/>
        <c:smooth val="0"/>
        <c:axId val="83694336"/>
        <c:axId val="83696256"/>
      </c:lineChart>
      <c:dateAx>
        <c:axId val="83694336"/>
        <c:scaling>
          <c:orientation val="minMax"/>
        </c:scaling>
        <c:delete val="1"/>
        <c:axPos val="b"/>
        <c:numFmt formatCode="ge" sourceLinked="1"/>
        <c:majorTickMark val="none"/>
        <c:minorTickMark val="none"/>
        <c:tickLblPos val="none"/>
        <c:crossAx val="83696256"/>
        <c:crosses val="autoZero"/>
        <c:auto val="1"/>
        <c:lblOffset val="100"/>
        <c:baseTimeUnit val="years"/>
      </c:dateAx>
      <c:valAx>
        <c:axId val="8369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69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257</c:v>
                </c:pt>
                <c:pt idx="1">
                  <c:v>202</c:v>
                </c:pt>
                <c:pt idx="2">
                  <c:v>158</c:v>
                </c:pt>
                <c:pt idx="3">
                  <c:v>135</c:v>
                </c:pt>
                <c:pt idx="4">
                  <c:v>0</c:v>
                </c:pt>
              </c:numCache>
            </c:numRef>
          </c:val>
          <c:extLst xmlns:c16r2="http://schemas.microsoft.com/office/drawing/2015/06/chart">
            <c:ext xmlns:c16="http://schemas.microsoft.com/office/drawing/2014/chart" uri="{C3380CC4-5D6E-409C-BE32-E72D297353CC}">
              <c16:uniqueId val="{00000000-EA52-49A1-92F4-9E925B972E28}"/>
            </c:ext>
          </c:extLst>
        </c:ser>
        <c:dLbls>
          <c:showLegendKey val="0"/>
          <c:showVal val="0"/>
          <c:showCatName val="0"/>
          <c:showSerName val="0"/>
          <c:showPercent val="0"/>
          <c:showBubbleSize val="0"/>
        </c:dLbls>
        <c:gapWidth val="150"/>
        <c:axId val="83756928"/>
        <c:axId val="8376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EA52-49A1-92F4-9E925B972E28}"/>
            </c:ext>
          </c:extLst>
        </c:ser>
        <c:dLbls>
          <c:showLegendKey val="0"/>
          <c:showVal val="0"/>
          <c:showCatName val="0"/>
          <c:showSerName val="0"/>
          <c:showPercent val="0"/>
          <c:showBubbleSize val="0"/>
        </c:dLbls>
        <c:marker val="1"/>
        <c:smooth val="0"/>
        <c:axId val="83756928"/>
        <c:axId val="83763200"/>
      </c:lineChart>
      <c:dateAx>
        <c:axId val="83756928"/>
        <c:scaling>
          <c:orientation val="minMax"/>
        </c:scaling>
        <c:delete val="1"/>
        <c:axPos val="b"/>
        <c:numFmt formatCode="ge" sourceLinked="1"/>
        <c:majorTickMark val="none"/>
        <c:minorTickMark val="none"/>
        <c:tickLblPos val="none"/>
        <c:crossAx val="83763200"/>
        <c:crosses val="autoZero"/>
        <c:auto val="1"/>
        <c:lblOffset val="100"/>
        <c:baseTimeUnit val="years"/>
      </c:dateAx>
      <c:valAx>
        <c:axId val="83763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75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113.3</c:v>
                </c:pt>
                <c:pt idx="1">
                  <c:v>121.5</c:v>
                </c:pt>
                <c:pt idx="2">
                  <c:v>136.30000000000001</c:v>
                </c:pt>
                <c:pt idx="3">
                  <c:v>142.6</c:v>
                </c:pt>
                <c:pt idx="4">
                  <c:v>120.7</c:v>
                </c:pt>
              </c:numCache>
            </c:numRef>
          </c:val>
          <c:extLst xmlns:c16r2="http://schemas.microsoft.com/office/drawing/2015/06/chart">
            <c:ext xmlns:c16="http://schemas.microsoft.com/office/drawing/2014/chart" uri="{C3380CC4-5D6E-409C-BE32-E72D297353CC}">
              <c16:uniqueId val="{00000000-1FDA-4AD9-BEEA-0A4EAF871FF7}"/>
            </c:ext>
          </c:extLst>
        </c:ser>
        <c:dLbls>
          <c:showLegendKey val="0"/>
          <c:showVal val="0"/>
          <c:showCatName val="0"/>
          <c:showSerName val="0"/>
          <c:showPercent val="0"/>
          <c:showBubbleSize val="0"/>
        </c:dLbls>
        <c:gapWidth val="150"/>
        <c:axId val="83801600"/>
        <c:axId val="8380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1FDA-4AD9-BEEA-0A4EAF871FF7}"/>
            </c:ext>
          </c:extLst>
        </c:ser>
        <c:dLbls>
          <c:showLegendKey val="0"/>
          <c:showVal val="0"/>
          <c:showCatName val="0"/>
          <c:showSerName val="0"/>
          <c:showPercent val="0"/>
          <c:showBubbleSize val="0"/>
        </c:dLbls>
        <c:marker val="1"/>
        <c:smooth val="0"/>
        <c:axId val="83801600"/>
        <c:axId val="83803520"/>
      </c:lineChart>
      <c:dateAx>
        <c:axId val="83801600"/>
        <c:scaling>
          <c:orientation val="minMax"/>
        </c:scaling>
        <c:delete val="1"/>
        <c:axPos val="b"/>
        <c:numFmt formatCode="ge" sourceLinked="1"/>
        <c:majorTickMark val="none"/>
        <c:minorTickMark val="none"/>
        <c:tickLblPos val="none"/>
        <c:crossAx val="83803520"/>
        <c:crosses val="autoZero"/>
        <c:auto val="1"/>
        <c:lblOffset val="100"/>
        <c:baseTimeUnit val="years"/>
      </c:dateAx>
      <c:valAx>
        <c:axId val="83803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80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65.3</c:v>
                </c:pt>
                <c:pt idx="1">
                  <c:v>68</c:v>
                </c:pt>
                <c:pt idx="2">
                  <c:v>66.900000000000006</c:v>
                </c:pt>
                <c:pt idx="3">
                  <c:v>66.2</c:v>
                </c:pt>
                <c:pt idx="4">
                  <c:v>66.400000000000006</c:v>
                </c:pt>
              </c:numCache>
            </c:numRef>
          </c:val>
          <c:extLst xmlns:c16r2="http://schemas.microsoft.com/office/drawing/2015/06/chart">
            <c:ext xmlns:c16="http://schemas.microsoft.com/office/drawing/2014/chart" uri="{C3380CC4-5D6E-409C-BE32-E72D297353CC}">
              <c16:uniqueId val="{00000000-9F16-4FF5-A299-C9182E304CD4}"/>
            </c:ext>
          </c:extLst>
        </c:ser>
        <c:dLbls>
          <c:showLegendKey val="0"/>
          <c:showVal val="0"/>
          <c:showCatName val="0"/>
          <c:showSerName val="0"/>
          <c:showPercent val="0"/>
          <c:showBubbleSize val="0"/>
        </c:dLbls>
        <c:gapWidth val="150"/>
        <c:axId val="83854464"/>
        <c:axId val="8385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9F16-4FF5-A299-C9182E304CD4}"/>
            </c:ext>
          </c:extLst>
        </c:ser>
        <c:dLbls>
          <c:showLegendKey val="0"/>
          <c:showVal val="0"/>
          <c:showCatName val="0"/>
          <c:showSerName val="0"/>
          <c:showPercent val="0"/>
          <c:showBubbleSize val="0"/>
        </c:dLbls>
        <c:marker val="1"/>
        <c:smooth val="0"/>
        <c:axId val="83854464"/>
        <c:axId val="83856384"/>
      </c:lineChart>
      <c:dateAx>
        <c:axId val="83854464"/>
        <c:scaling>
          <c:orientation val="minMax"/>
        </c:scaling>
        <c:delete val="1"/>
        <c:axPos val="b"/>
        <c:numFmt formatCode="ge" sourceLinked="1"/>
        <c:majorTickMark val="none"/>
        <c:minorTickMark val="none"/>
        <c:tickLblPos val="none"/>
        <c:crossAx val="83856384"/>
        <c:crosses val="autoZero"/>
        <c:auto val="1"/>
        <c:lblOffset val="100"/>
        <c:baseTimeUnit val="years"/>
      </c:dateAx>
      <c:valAx>
        <c:axId val="83856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85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84316</c:v>
                </c:pt>
                <c:pt idx="1">
                  <c:v>89951</c:v>
                </c:pt>
                <c:pt idx="2">
                  <c:v>94678</c:v>
                </c:pt>
                <c:pt idx="3">
                  <c:v>95677</c:v>
                </c:pt>
                <c:pt idx="4">
                  <c:v>78156</c:v>
                </c:pt>
              </c:numCache>
            </c:numRef>
          </c:val>
          <c:extLst xmlns:c16r2="http://schemas.microsoft.com/office/drawing/2015/06/chart">
            <c:ext xmlns:c16="http://schemas.microsoft.com/office/drawing/2014/chart" uri="{C3380CC4-5D6E-409C-BE32-E72D297353CC}">
              <c16:uniqueId val="{00000000-4055-4842-BA8F-BE766B33B6AC}"/>
            </c:ext>
          </c:extLst>
        </c:ser>
        <c:dLbls>
          <c:showLegendKey val="0"/>
          <c:showVal val="0"/>
          <c:showCatName val="0"/>
          <c:showSerName val="0"/>
          <c:showPercent val="0"/>
          <c:showBubbleSize val="0"/>
        </c:dLbls>
        <c:gapWidth val="150"/>
        <c:axId val="85012864"/>
        <c:axId val="8501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4055-4842-BA8F-BE766B33B6AC}"/>
            </c:ext>
          </c:extLst>
        </c:ser>
        <c:dLbls>
          <c:showLegendKey val="0"/>
          <c:showVal val="0"/>
          <c:showCatName val="0"/>
          <c:showSerName val="0"/>
          <c:showPercent val="0"/>
          <c:showBubbleSize val="0"/>
        </c:dLbls>
        <c:marker val="1"/>
        <c:smooth val="0"/>
        <c:axId val="85012864"/>
        <c:axId val="85014784"/>
      </c:lineChart>
      <c:dateAx>
        <c:axId val="85012864"/>
        <c:scaling>
          <c:orientation val="minMax"/>
        </c:scaling>
        <c:delete val="1"/>
        <c:axPos val="b"/>
        <c:numFmt formatCode="ge" sourceLinked="1"/>
        <c:majorTickMark val="none"/>
        <c:minorTickMark val="none"/>
        <c:tickLblPos val="none"/>
        <c:crossAx val="85014784"/>
        <c:crosses val="autoZero"/>
        <c:auto val="1"/>
        <c:lblOffset val="100"/>
        <c:baseTimeUnit val="years"/>
      </c:dateAx>
      <c:valAx>
        <c:axId val="85014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501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長野県上田市　上田駅お城口自動車駐車場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8720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270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85.3</v>
      </c>
      <c r="V31" s="118"/>
      <c r="W31" s="118"/>
      <c r="X31" s="118"/>
      <c r="Y31" s="118"/>
      <c r="Z31" s="118"/>
      <c r="AA31" s="118"/>
      <c r="AB31" s="118"/>
      <c r="AC31" s="118"/>
      <c r="AD31" s="118"/>
      <c r="AE31" s="118"/>
      <c r="AF31" s="118"/>
      <c r="AG31" s="118"/>
      <c r="AH31" s="118"/>
      <c r="AI31" s="118"/>
      <c r="AJ31" s="118"/>
      <c r="AK31" s="118"/>
      <c r="AL31" s="118"/>
      <c r="AM31" s="118"/>
      <c r="AN31" s="118">
        <f>データ!Z7</f>
        <v>85.7</v>
      </c>
      <c r="AO31" s="118"/>
      <c r="AP31" s="118"/>
      <c r="AQ31" s="118"/>
      <c r="AR31" s="118"/>
      <c r="AS31" s="118"/>
      <c r="AT31" s="118"/>
      <c r="AU31" s="118"/>
      <c r="AV31" s="118"/>
      <c r="AW31" s="118"/>
      <c r="AX31" s="118"/>
      <c r="AY31" s="118"/>
      <c r="AZ31" s="118"/>
      <c r="BA31" s="118"/>
      <c r="BB31" s="118"/>
      <c r="BC31" s="118"/>
      <c r="BD31" s="118"/>
      <c r="BE31" s="118"/>
      <c r="BF31" s="118"/>
      <c r="BG31" s="118">
        <f>データ!AA7</f>
        <v>87</v>
      </c>
      <c r="BH31" s="118"/>
      <c r="BI31" s="118"/>
      <c r="BJ31" s="118"/>
      <c r="BK31" s="118"/>
      <c r="BL31" s="118"/>
      <c r="BM31" s="118"/>
      <c r="BN31" s="118"/>
      <c r="BO31" s="118"/>
      <c r="BP31" s="118"/>
      <c r="BQ31" s="118"/>
      <c r="BR31" s="118"/>
      <c r="BS31" s="118"/>
      <c r="BT31" s="118"/>
      <c r="BU31" s="118"/>
      <c r="BV31" s="118"/>
      <c r="BW31" s="118"/>
      <c r="BX31" s="118"/>
      <c r="BY31" s="118"/>
      <c r="BZ31" s="118">
        <f>データ!AB7</f>
        <v>86.5</v>
      </c>
      <c r="CA31" s="118"/>
      <c r="CB31" s="118"/>
      <c r="CC31" s="118"/>
      <c r="CD31" s="118"/>
      <c r="CE31" s="118"/>
      <c r="CF31" s="118"/>
      <c r="CG31" s="118"/>
      <c r="CH31" s="118"/>
      <c r="CI31" s="118"/>
      <c r="CJ31" s="118"/>
      <c r="CK31" s="118"/>
      <c r="CL31" s="118"/>
      <c r="CM31" s="118"/>
      <c r="CN31" s="118"/>
      <c r="CO31" s="118"/>
      <c r="CP31" s="118"/>
      <c r="CQ31" s="118"/>
      <c r="CR31" s="118"/>
      <c r="CS31" s="118">
        <f>データ!AC7</f>
        <v>116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15.5</v>
      </c>
      <c r="EM31" s="118"/>
      <c r="EN31" s="118"/>
      <c r="EO31" s="118"/>
      <c r="EP31" s="118"/>
      <c r="EQ31" s="118"/>
      <c r="ER31" s="118"/>
      <c r="ES31" s="118"/>
      <c r="ET31" s="118"/>
      <c r="EU31" s="118"/>
      <c r="EV31" s="118"/>
      <c r="EW31" s="118"/>
      <c r="EX31" s="118"/>
      <c r="EY31" s="118"/>
      <c r="EZ31" s="118"/>
      <c r="FA31" s="118"/>
      <c r="FB31" s="118"/>
      <c r="FC31" s="118"/>
      <c r="FD31" s="118"/>
      <c r="FE31" s="118">
        <f>データ!AK7</f>
        <v>13.3</v>
      </c>
      <c r="FF31" s="118"/>
      <c r="FG31" s="118"/>
      <c r="FH31" s="118"/>
      <c r="FI31" s="118"/>
      <c r="FJ31" s="118"/>
      <c r="FK31" s="118"/>
      <c r="FL31" s="118"/>
      <c r="FM31" s="118"/>
      <c r="FN31" s="118"/>
      <c r="FO31" s="118"/>
      <c r="FP31" s="118"/>
      <c r="FQ31" s="118"/>
      <c r="FR31" s="118"/>
      <c r="FS31" s="118"/>
      <c r="FT31" s="118"/>
      <c r="FU31" s="118"/>
      <c r="FV31" s="118"/>
      <c r="FW31" s="118"/>
      <c r="FX31" s="118">
        <f>データ!AL7</f>
        <v>11.3</v>
      </c>
      <c r="FY31" s="118"/>
      <c r="FZ31" s="118"/>
      <c r="GA31" s="118"/>
      <c r="GB31" s="118"/>
      <c r="GC31" s="118"/>
      <c r="GD31" s="118"/>
      <c r="GE31" s="118"/>
      <c r="GF31" s="118"/>
      <c r="GG31" s="118"/>
      <c r="GH31" s="118"/>
      <c r="GI31" s="118"/>
      <c r="GJ31" s="118"/>
      <c r="GK31" s="118"/>
      <c r="GL31" s="118"/>
      <c r="GM31" s="118"/>
      <c r="GN31" s="118"/>
      <c r="GO31" s="118"/>
      <c r="GP31" s="118"/>
      <c r="GQ31" s="118">
        <f>データ!AM7</f>
        <v>10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113.3</v>
      </c>
      <c r="JD31" s="120"/>
      <c r="JE31" s="120"/>
      <c r="JF31" s="120"/>
      <c r="JG31" s="120"/>
      <c r="JH31" s="120"/>
      <c r="JI31" s="120"/>
      <c r="JJ31" s="120"/>
      <c r="JK31" s="120"/>
      <c r="JL31" s="120"/>
      <c r="JM31" s="120"/>
      <c r="JN31" s="120"/>
      <c r="JO31" s="120"/>
      <c r="JP31" s="120"/>
      <c r="JQ31" s="120"/>
      <c r="JR31" s="120"/>
      <c r="JS31" s="120"/>
      <c r="JT31" s="120"/>
      <c r="JU31" s="121"/>
      <c r="JV31" s="119">
        <f>データ!DL7</f>
        <v>121.5</v>
      </c>
      <c r="JW31" s="120"/>
      <c r="JX31" s="120"/>
      <c r="JY31" s="120"/>
      <c r="JZ31" s="120"/>
      <c r="KA31" s="120"/>
      <c r="KB31" s="120"/>
      <c r="KC31" s="120"/>
      <c r="KD31" s="120"/>
      <c r="KE31" s="120"/>
      <c r="KF31" s="120"/>
      <c r="KG31" s="120"/>
      <c r="KH31" s="120"/>
      <c r="KI31" s="120"/>
      <c r="KJ31" s="120"/>
      <c r="KK31" s="120"/>
      <c r="KL31" s="120"/>
      <c r="KM31" s="120"/>
      <c r="KN31" s="121"/>
      <c r="KO31" s="119">
        <f>データ!DM7</f>
        <v>136.30000000000001</v>
      </c>
      <c r="KP31" s="120"/>
      <c r="KQ31" s="120"/>
      <c r="KR31" s="120"/>
      <c r="KS31" s="120"/>
      <c r="KT31" s="120"/>
      <c r="KU31" s="120"/>
      <c r="KV31" s="120"/>
      <c r="KW31" s="120"/>
      <c r="KX31" s="120"/>
      <c r="KY31" s="120"/>
      <c r="KZ31" s="120"/>
      <c r="LA31" s="120"/>
      <c r="LB31" s="120"/>
      <c r="LC31" s="120"/>
      <c r="LD31" s="120"/>
      <c r="LE31" s="120"/>
      <c r="LF31" s="120"/>
      <c r="LG31" s="121"/>
      <c r="LH31" s="119">
        <f>データ!DN7</f>
        <v>142.6</v>
      </c>
      <c r="LI31" s="120"/>
      <c r="LJ31" s="120"/>
      <c r="LK31" s="120"/>
      <c r="LL31" s="120"/>
      <c r="LM31" s="120"/>
      <c r="LN31" s="120"/>
      <c r="LO31" s="120"/>
      <c r="LP31" s="120"/>
      <c r="LQ31" s="120"/>
      <c r="LR31" s="120"/>
      <c r="LS31" s="120"/>
      <c r="LT31" s="120"/>
      <c r="LU31" s="120"/>
      <c r="LV31" s="120"/>
      <c r="LW31" s="120"/>
      <c r="LX31" s="120"/>
      <c r="LY31" s="120"/>
      <c r="LZ31" s="121"/>
      <c r="MA31" s="119">
        <f>データ!DO7</f>
        <v>120.7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257</v>
      </c>
      <c r="V52" s="126"/>
      <c r="W52" s="126"/>
      <c r="X52" s="126"/>
      <c r="Y52" s="126"/>
      <c r="Z52" s="126"/>
      <c r="AA52" s="126"/>
      <c r="AB52" s="126"/>
      <c r="AC52" s="126"/>
      <c r="AD52" s="126"/>
      <c r="AE52" s="126"/>
      <c r="AF52" s="126"/>
      <c r="AG52" s="126"/>
      <c r="AH52" s="126"/>
      <c r="AI52" s="126"/>
      <c r="AJ52" s="126"/>
      <c r="AK52" s="126"/>
      <c r="AL52" s="126"/>
      <c r="AM52" s="126"/>
      <c r="AN52" s="126">
        <f>データ!AV7</f>
        <v>202</v>
      </c>
      <c r="AO52" s="126"/>
      <c r="AP52" s="126"/>
      <c r="AQ52" s="126"/>
      <c r="AR52" s="126"/>
      <c r="AS52" s="126"/>
      <c r="AT52" s="126"/>
      <c r="AU52" s="126"/>
      <c r="AV52" s="126"/>
      <c r="AW52" s="126"/>
      <c r="AX52" s="126"/>
      <c r="AY52" s="126"/>
      <c r="AZ52" s="126"/>
      <c r="BA52" s="126"/>
      <c r="BB52" s="126"/>
      <c r="BC52" s="126"/>
      <c r="BD52" s="126"/>
      <c r="BE52" s="126"/>
      <c r="BF52" s="126"/>
      <c r="BG52" s="126">
        <f>データ!AW7</f>
        <v>158</v>
      </c>
      <c r="BH52" s="126"/>
      <c r="BI52" s="126"/>
      <c r="BJ52" s="126"/>
      <c r="BK52" s="126"/>
      <c r="BL52" s="126"/>
      <c r="BM52" s="126"/>
      <c r="BN52" s="126"/>
      <c r="BO52" s="126"/>
      <c r="BP52" s="126"/>
      <c r="BQ52" s="126"/>
      <c r="BR52" s="126"/>
      <c r="BS52" s="126"/>
      <c r="BT52" s="126"/>
      <c r="BU52" s="126"/>
      <c r="BV52" s="126"/>
      <c r="BW52" s="126"/>
      <c r="BX52" s="126"/>
      <c r="BY52" s="126"/>
      <c r="BZ52" s="126">
        <f>データ!AX7</f>
        <v>135</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65.3</v>
      </c>
      <c r="EM52" s="118"/>
      <c r="EN52" s="118"/>
      <c r="EO52" s="118"/>
      <c r="EP52" s="118"/>
      <c r="EQ52" s="118"/>
      <c r="ER52" s="118"/>
      <c r="ES52" s="118"/>
      <c r="ET52" s="118"/>
      <c r="EU52" s="118"/>
      <c r="EV52" s="118"/>
      <c r="EW52" s="118"/>
      <c r="EX52" s="118"/>
      <c r="EY52" s="118"/>
      <c r="EZ52" s="118"/>
      <c r="FA52" s="118"/>
      <c r="FB52" s="118"/>
      <c r="FC52" s="118"/>
      <c r="FD52" s="118"/>
      <c r="FE52" s="118">
        <f>データ!BG7</f>
        <v>68</v>
      </c>
      <c r="FF52" s="118"/>
      <c r="FG52" s="118"/>
      <c r="FH52" s="118"/>
      <c r="FI52" s="118"/>
      <c r="FJ52" s="118"/>
      <c r="FK52" s="118"/>
      <c r="FL52" s="118"/>
      <c r="FM52" s="118"/>
      <c r="FN52" s="118"/>
      <c r="FO52" s="118"/>
      <c r="FP52" s="118"/>
      <c r="FQ52" s="118"/>
      <c r="FR52" s="118"/>
      <c r="FS52" s="118"/>
      <c r="FT52" s="118"/>
      <c r="FU52" s="118"/>
      <c r="FV52" s="118"/>
      <c r="FW52" s="118"/>
      <c r="FX52" s="118">
        <f>データ!BH7</f>
        <v>66.900000000000006</v>
      </c>
      <c r="FY52" s="118"/>
      <c r="FZ52" s="118"/>
      <c r="GA52" s="118"/>
      <c r="GB52" s="118"/>
      <c r="GC52" s="118"/>
      <c r="GD52" s="118"/>
      <c r="GE52" s="118"/>
      <c r="GF52" s="118"/>
      <c r="GG52" s="118"/>
      <c r="GH52" s="118"/>
      <c r="GI52" s="118"/>
      <c r="GJ52" s="118"/>
      <c r="GK52" s="118"/>
      <c r="GL52" s="118"/>
      <c r="GM52" s="118"/>
      <c r="GN52" s="118"/>
      <c r="GO52" s="118"/>
      <c r="GP52" s="118"/>
      <c r="GQ52" s="118">
        <f>データ!BI7</f>
        <v>66.2</v>
      </c>
      <c r="GR52" s="118"/>
      <c r="GS52" s="118"/>
      <c r="GT52" s="118"/>
      <c r="GU52" s="118"/>
      <c r="GV52" s="118"/>
      <c r="GW52" s="118"/>
      <c r="GX52" s="118"/>
      <c r="GY52" s="118"/>
      <c r="GZ52" s="118"/>
      <c r="HA52" s="118"/>
      <c r="HB52" s="118"/>
      <c r="HC52" s="118"/>
      <c r="HD52" s="118"/>
      <c r="HE52" s="118"/>
      <c r="HF52" s="118"/>
      <c r="HG52" s="118"/>
      <c r="HH52" s="118"/>
      <c r="HI52" s="118"/>
      <c r="HJ52" s="118">
        <f>データ!BJ7</f>
        <v>66.400000000000006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84316</v>
      </c>
      <c r="JD52" s="126"/>
      <c r="JE52" s="126"/>
      <c r="JF52" s="126"/>
      <c r="JG52" s="126"/>
      <c r="JH52" s="126"/>
      <c r="JI52" s="126"/>
      <c r="JJ52" s="126"/>
      <c r="JK52" s="126"/>
      <c r="JL52" s="126"/>
      <c r="JM52" s="126"/>
      <c r="JN52" s="126"/>
      <c r="JO52" s="126"/>
      <c r="JP52" s="126"/>
      <c r="JQ52" s="126"/>
      <c r="JR52" s="126"/>
      <c r="JS52" s="126"/>
      <c r="JT52" s="126"/>
      <c r="JU52" s="126"/>
      <c r="JV52" s="126">
        <f>データ!BR7</f>
        <v>89951</v>
      </c>
      <c r="JW52" s="126"/>
      <c r="JX52" s="126"/>
      <c r="JY52" s="126"/>
      <c r="JZ52" s="126"/>
      <c r="KA52" s="126"/>
      <c r="KB52" s="126"/>
      <c r="KC52" s="126"/>
      <c r="KD52" s="126"/>
      <c r="KE52" s="126"/>
      <c r="KF52" s="126"/>
      <c r="KG52" s="126"/>
      <c r="KH52" s="126"/>
      <c r="KI52" s="126"/>
      <c r="KJ52" s="126"/>
      <c r="KK52" s="126"/>
      <c r="KL52" s="126"/>
      <c r="KM52" s="126"/>
      <c r="KN52" s="126"/>
      <c r="KO52" s="126">
        <f>データ!BS7</f>
        <v>94678</v>
      </c>
      <c r="KP52" s="126"/>
      <c r="KQ52" s="126"/>
      <c r="KR52" s="126"/>
      <c r="KS52" s="126"/>
      <c r="KT52" s="126"/>
      <c r="KU52" s="126"/>
      <c r="KV52" s="126"/>
      <c r="KW52" s="126"/>
      <c r="KX52" s="126"/>
      <c r="KY52" s="126"/>
      <c r="KZ52" s="126"/>
      <c r="LA52" s="126"/>
      <c r="LB52" s="126"/>
      <c r="LC52" s="126"/>
      <c r="LD52" s="126"/>
      <c r="LE52" s="126"/>
      <c r="LF52" s="126"/>
      <c r="LG52" s="126"/>
      <c r="LH52" s="126">
        <f>データ!BT7</f>
        <v>95677</v>
      </c>
      <c r="LI52" s="126"/>
      <c r="LJ52" s="126"/>
      <c r="LK52" s="126"/>
      <c r="LL52" s="126"/>
      <c r="LM52" s="126"/>
      <c r="LN52" s="126"/>
      <c r="LO52" s="126"/>
      <c r="LP52" s="126"/>
      <c r="LQ52" s="126"/>
      <c r="LR52" s="126"/>
      <c r="LS52" s="126"/>
      <c r="LT52" s="126"/>
      <c r="LU52" s="126"/>
      <c r="LV52" s="126"/>
      <c r="LW52" s="126"/>
      <c r="LX52" s="126"/>
      <c r="LY52" s="126"/>
      <c r="LZ52" s="126"/>
      <c r="MA52" s="126">
        <f>データ!BU7</f>
        <v>78156</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91</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46</v>
      </c>
      <c r="BH53" s="126"/>
      <c r="BI53" s="126"/>
      <c r="BJ53" s="126"/>
      <c r="BK53" s="126"/>
      <c r="BL53" s="126"/>
      <c r="BM53" s="126"/>
      <c r="BN53" s="126"/>
      <c r="BO53" s="126"/>
      <c r="BP53" s="126"/>
      <c r="BQ53" s="126"/>
      <c r="BR53" s="126"/>
      <c r="BS53" s="126"/>
      <c r="BT53" s="126"/>
      <c r="BU53" s="126"/>
      <c r="BV53" s="126"/>
      <c r="BW53" s="126"/>
      <c r="BX53" s="126"/>
      <c r="BY53" s="126"/>
      <c r="BZ53" s="126">
        <f>データ!BC7</f>
        <v>39</v>
      </c>
      <c r="CA53" s="126"/>
      <c r="CB53" s="126"/>
      <c r="CC53" s="126"/>
      <c r="CD53" s="126"/>
      <c r="CE53" s="126"/>
      <c r="CF53" s="126"/>
      <c r="CG53" s="126"/>
      <c r="CH53" s="126"/>
      <c r="CI53" s="126"/>
      <c r="CJ53" s="126"/>
      <c r="CK53" s="126"/>
      <c r="CL53" s="126"/>
      <c r="CM53" s="126"/>
      <c r="CN53" s="126"/>
      <c r="CO53" s="126"/>
      <c r="CP53" s="126"/>
      <c r="CQ53" s="126"/>
      <c r="CR53" s="126"/>
      <c r="CS53" s="126">
        <f>データ!BD7</f>
        <v>25</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39173</v>
      </c>
      <c r="JD53" s="126"/>
      <c r="JE53" s="126"/>
      <c r="JF53" s="126"/>
      <c r="JG53" s="126"/>
      <c r="JH53" s="126"/>
      <c r="JI53" s="126"/>
      <c r="JJ53" s="126"/>
      <c r="JK53" s="126"/>
      <c r="JL53" s="126"/>
      <c r="JM53" s="126"/>
      <c r="JN53" s="126"/>
      <c r="JO53" s="126"/>
      <c r="JP53" s="126"/>
      <c r="JQ53" s="126"/>
      <c r="JR53" s="126"/>
      <c r="JS53" s="126"/>
      <c r="JT53" s="126"/>
      <c r="JU53" s="126"/>
      <c r="JV53" s="126">
        <f>データ!BW7</f>
        <v>44860</v>
      </c>
      <c r="JW53" s="126"/>
      <c r="JX53" s="126"/>
      <c r="JY53" s="126"/>
      <c r="JZ53" s="126"/>
      <c r="KA53" s="126"/>
      <c r="KB53" s="126"/>
      <c r="KC53" s="126"/>
      <c r="KD53" s="126"/>
      <c r="KE53" s="126"/>
      <c r="KF53" s="126"/>
      <c r="KG53" s="126"/>
      <c r="KH53" s="126"/>
      <c r="KI53" s="126"/>
      <c r="KJ53" s="126"/>
      <c r="KK53" s="126"/>
      <c r="KL53" s="126"/>
      <c r="KM53" s="126"/>
      <c r="KN53" s="126"/>
      <c r="KO53" s="126">
        <f>データ!BX7</f>
        <v>37496</v>
      </c>
      <c r="KP53" s="126"/>
      <c r="KQ53" s="126"/>
      <c r="KR53" s="126"/>
      <c r="KS53" s="126"/>
      <c r="KT53" s="126"/>
      <c r="KU53" s="126"/>
      <c r="KV53" s="126"/>
      <c r="KW53" s="126"/>
      <c r="KX53" s="126"/>
      <c r="KY53" s="126"/>
      <c r="KZ53" s="126"/>
      <c r="LA53" s="126"/>
      <c r="LB53" s="126"/>
      <c r="LC53" s="126"/>
      <c r="LD53" s="126"/>
      <c r="LE53" s="126"/>
      <c r="LF53" s="126"/>
      <c r="LG53" s="126"/>
      <c r="LH53" s="126">
        <f>データ!BY7</f>
        <v>31888</v>
      </c>
      <c r="LI53" s="126"/>
      <c r="LJ53" s="126"/>
      <c r="LK53" s="126"/>
      <c r="LL53" s="126"/>
      <c r="LM53" s="126"/>
      <c r="LN53" s="126"/>
      <c r="LO53" s="126"/>
      <c r="LP53" s="126"/>
      <c r="LQ53" s="126"/>
      <c r="LR53" s="126"/>
      <c r="LS53" s="126"/>
      <c r="LT53" s="126"/>
      <c r="LU53" s="126"/>
      <c r="LV53" s="126"/>
      <c r="LW53" s="126"/>
      <c r="LX53" s="126"/>
      <c r="LY53" s="126"/>
      <c r="LZ53" s="126"/>
      <c r="MA53" s="126">
        <f>データ!BZ7</f>
        <v>13314</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150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94</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10000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594.4</v>
      </c>
      <c r="KB77" s="120"/>
      <c r="KC77" s="120"/>
      <c r="KD77" s="120"/>
      <c r="KE77" s="120"/>
      <c r="KF77" s="120"/>
      <c r="KG77" s="120"/>
      <c r="KH77" s="120"/>
      <c r="KI77" s="120"/>
      <c r="KJ77" s="120"/>
      <c r="KK77" s="120"/>
      <c r="KL77" s="120"/>
      <c r="KM77" s="120"/>
      <c r="KN77" s="120"/>
      <c r="KO77" s="121"/>
      <c r="KP77" s="119">
        <f>データ!DA7</f>
        <v>486.1</v>
      </c>
      <c r="KQ77" s="120"/>
      <c r="KR77" s="120"/>
      <c r="KS77" s="120"/>
      <c r="KT77" s="120"/>
      <c r="KU77" s="120"/>
      <c r="KV77" s="120"/>
      <c r="KW77" s="120"/>
      <c r="KX77" s="120"/>
      <c r="KY77" s="120"/>
      <c r="KZ77" s="120"/>
      <c r="LA77" s="120"/>
      <c r="LB77" s="120"/>
      <c r="LC77" s="120"/>
      <c r="LD77" s="121"/>
      <c r="LE77" s="119">
        <f>データ!DB7</f>
        <v>364</v>
      </c>
      <c r="LF77" s="120"/>
      <c r="LG77" s="120"/>
      <c r="LH77" s="120"/>
      <c r="LI77" s="120"/>
      <c r="LJ77" s="120"/>
      <c r="LK77" s="120"/>
      <c r="LL77" s="120"/>
      <c r="LM77" s="120"/>
      <c r="LN77" s="120"/>
      <c r="LO77" s="120"/>
      <c r="LP77" s="120"/>
      <c r="LQ77" s="120"/>
      <c r="LR77" s="120"/>
      <c r="LS77" s="121"/>
      <c r="LT77" s="119">
        <f>データ!DC7</f>
        <v>265.7</v>
      </c>
      <c r="LU77" s="120"/>
      <c r="LV77" s="120"/>
      <c r="LW77" s="120"/>
      <c r="LX77" s="120"/>
      <c r="LY77" s="120"/>
      <c r="LZ77" s="120"/>
      <c r="MA77" s="120"/>
      <c r="MB77" s="120"/>
      <c r="MC77" s="120"/>
      <c r="MD77" s="120"/>
      <c r="ME77" s="120"/>
      <c r="MF77" s="120"/>
      <c r="MG77" s="120"/>
      <c r="MH77" s="121"/>
      <c r="MI77" s="119">
        <f>データ!DD7</f>
        <v>292</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qA11/AibAqUMNRqdq+QmD5Q9o3gUaJGbZRr8Fv7T2x78xM1ejL8QS1iLrZ41ZNuZW3rMWLvnSrt94GJD4XAGyQ==" saltValue="JrswVnk3vqEeXFoheJFSl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100</v>
      </c>
      <c r="AM5" s="59" t="s">
        <v>110</v>
      </c>
      <c r="AN5" s="59" t="s">
        <v>111</v>
      </c>
      <c r="AO5" s="59" t="s">
        <v>103</v>
      </c>
      <c r="AP5" s="59" t="s">
        <v>104</v>
      </c>
      <c r="AQ5" s="59" t="s">
        <v>105</v>
      </c>
      <c r="AR5" s="59" t="s">
        <v>106</v>
      </c>
      <c r="AS5" s="59" t="s">
        <v>107</v>
      </c>
      <c r="AT5" s="59" t="s">
        <v>108</v>
      </c>
      <c r="AU5" s="59" t="s">
        <v>112</v>
      </c>
      <c r="AV5" s="59" t="s">
        <v>113</v>
      </c>
      <c r="AW5" s="59" t="s">
        <v>100</v>
      </c>
      <c r="AX5" s="59" t="s">
        <v>114</v>
      </c>
      <c r="AY5" s="59" t="s">
        <v>102</v>
      </c>
      <c r="AZ5" s="59" t="s">
        <v>103</v>
      </c>
      <c r="BA5" s="59" t="s">
        <v>104</v>
      </c>
      <c r="BB5" s="59" t="s">
        <v>105</v>
      </c>
      <c r="BC5" s="59" t="s">
        <v>106</v>
      </c>
      <c r="BD5" s="59" t="s">
        <v>107</v>
      </c>
      <c r="BE5" s="59" t="s">
        <v>108</v>
      </c>
      <c r="BF5" s="59" t="s">
        <v>115</v>
      </c>
      <c r="BG5" s="59" t="s">
        <v>99</v>
      </c>
      <c r="BH5" s="59" t="s">
        <v>100</v>
      </c>
      <c r="BI5" s="59" t="s">
        <v>114</v>
      </c>
      <c r="BJ5" s="59" t="s">
        <v>102</v>
      </c>
      <c r="BK5" s="59" t="s">
        <v>103</v>
      </c>
      <c r="BL5" s="59" t="s">
        <v>104</v>
      </c>
      <c r="BM5" s="59" t="s">
        <v>105</v>
      </c>
      <c r="BN5" s="59" t="s">
        <v>106</v>
      </c>
      <c r="BO5" s="59" t="s">
        <v>107</v>
      </c>
      <c r="BP5" s="59" t="s">
        <v>108</v>
      </c>
      <c r="BQ5" s="59" t="s">
        <v>98</v>
      </c>
      <c r="BR5" s="59" t="s">
        <v>99</v>
      </c>
      <c r="BS5" s="59" t="s">
        <v>100</v>
      </c>
      <c r="BT5" s="59" t="s">
        <v>110</v>
      </c>
      <c r="BU5" s="59" t="s">
        <v>102</v>
      </c>
      <c r="BV5" s="59" t="s">
        <v>103</v>
      </c>
      <c r="BW5" s="59" t="s">
        <v>104</v>
      </c>
      <c r="BX5" s="59" t="s">
        <v>105</v>
      </c>
      <c r="BY5" s="59" t="s">
        <v>106</v>
      </c>
      <c r="BZ5" s="59" t="s">
        <v>107</v>
      </c>
      <c r="CA5" s="59" t="s">
        <v>108</v>
      </c>
      <c r="CB5" s="59" t="s">
        <v>112</v>
      </c>
      <c r="CC5" s="59" t="s">
        <v>99</v>
      </c>
      <c r="CD5" s="59" t="s">
        <v>100</v>
      </c>
      <c r="CE5" s="59" t="s">
        <v>114</v>
      </c>
      <c r="CF5" s="59" t="s">
        <v>102</v>
      </c>
      <c r="CG5" s="59" t="s">
        <v>103</v>
      </c>
      <c r="CH5" s="59" t="s">
        <v>104</v>
      </c>
      <c r="CI5" s="59" t="s">
        <v>105</v>
      </c>
      <c r="CJ5" s="59" t="s">
        <v>106</v>
      </c>
      <c r="CK5" s="59" t="s">
        <v>107</v>
      </c>
      <c r="CL5" s="59" t="s">
        <v>108</v>
      </c>
      <c r="CM5" s="151"/>
      <c r="CN5" s="151"/>
      <c r="CO5" s="59" t="s">
        <v>116</v>
      </c>
      <c r="CP5" s="59" t="s">
        <v>99</v>
      </c>
      <c r="CQ5" s="59" t="s">
        <v>100</v>
      </c>
      <c r="CR5" s="59" t="s">
        <v>114</v>
      </c>
      <c r="CS5" s="59" t="s">
        <v>102</v>
      </c>
      <c r="CT5" s="59" t="s">
        <v>103</v>
      </c>
      <c r="CU5" s="59" t="s">
        <v>104</v>
      </c>
      <c r="CV5" s="59" t="s">
        <v>105</v>
      </c>
      <c r="CW5" s="59" t="s">
        <v>106</v>
      </c>
      <c r="CX5" s="59" t="s">
        <v>107</v>
      </c>
      <c r="CY5" s="59" t="s">
        <v>108</v>
      </c>
      <c r="CZ5" s="59" t="s">
        <v>117</v>
      </c>
      <c r="DA5" s="59" t="s">
        <v>99</v>
      </c>
      <c r="DB5" s="59" t="s">
        <v>100</v>
      </c>
      <c r="DC5" s="59" t="s">
        <v>118</v>
      </c>
      <c r="DD5" s="59" t="s">
        <v>102</v>
      </c>
      <c r="DE5" s="59" t="s">
        <v>103</v>
      </c>
      <c r="DF5" s="59" t="s">
        <v>104</v>
      </c>
      <c r="DG5" s="59" t="s">
        <v>105</v>
      </c>
      <c r="DH5" s="59" t="s">
        <v>106</v>
      </c>
      <c r="DI5" s="59" t="s">
        <v>107</v>
      </c>
      <c r="DJ5" s="59" t="s">
        <v>44</v>
      </c>
      <c r="DK5" s="59" t="s">
        <v>98</v>
      </c>
      <c r="DL5" s="59" t="s">
        <v>119</v>
      </c>
      <c r="DM5" s="59" t="s">
        <v>120</v>
      </c>
      <c r="DN5" s="59" t="s">
        <v>101</v>
      </c>
      <c r="DO5" s="59" t="s">
        <v>121</v>
      </c>
      <c r="DP5" s="59" t="s">
        <v>103</v>
      </c>
      <c r="DQ5" s="59" t="s">
        <v>104</v>
      </c>
      <c r="DR5" s="59" t="s">
        <v>105</v>
      </c>
      <c r="DS5" s="59" t="s">
        <v>106</v>
      </c>
      <c r="DT5" s="59" t="s">
        <v>107</v>
      </c>
      <c r="DU5" s="59" t="s">
        <v>108</v>
      </c>
    </row>
    <row r="6" spans="1:125" s="66" customFormat="1" x14ac:dyDescent="0.15">
      <c r="A6" s="49" t="s">
        <v>122</v>
      </c>
      <c r="B6" s="60">
        <f>B8</f>
        <v>2017</v>
      </c>
      <c r="C6" s="60">
        <f t="shared" ref="C6:X6" si="1">C8</f>
        <v>202037</v>
      </c>
      <c r="D6" s="60">
        <f t="shared" si="1"/>
        <v>47</v>
      </c>
      <c r="E6" s="60">
        <f t="shared" si="1"/>
        <v>14</v>
      </c>
      <c r="F6" s="60">
        <f t="shared" si="1"/>
        <v>0</v>
      </c>
      <c r="G6" s="60">
        <f t="shared" si="1"/>
        <v>1</v>
      </c>
      <c r="H6" s="60" t="str">
        <f>SUBSTITUTE(H8,"　","")</f>
        <v>長野県上田市</v>
      </c>
      <c r="I6" s="60" t="str">
        <f t="shared" si="1"/>
        <v>上田駅お城口自動車駐車場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21</v>
      </c>
      <c r="S6" s="62" t="str">
        <f t="shared" si="1"/>
        <v>駅</v>
      </c>
      <c r="T6" s="62" t="str">
        <f t="shared" si="1"/>
        <v>無</v>
      </c>
      <c r="U6" s="63">
        <f t="shared" si="1"/>
        <v>8720</v>
      </c>
      <c r="V6" s="63">
        <f t="shared" si="1"/>
        <v>270</v>
      </c>
      <c r="W6" s="63">
        <f t="shared" si="1"/>
        <v>200</v>
      </c>
      <c r="X6" s="62" t="str">
        <f t="shared" si="1"/>
        <v>代行制</v>
      </c>
      <c r="Y6" s="64">
        <f>IF(Y8="-",NA(),Y8)</f>
        <v>85.3</v>
      </c>
      <c r="Z6" s="64">
        <f t="shared" ref="Z6:AH6" si="2">IF(Z8="-",NA(),Z8)</f>
        <v>85.7</v>
      </c>
      <c r="AA6" s="64">
        <f t="shared" si="2"/>
        <v>87</v>
      </c>
      <c r="AB6" s="64">
        <f t="shared" si="2"/>
        <v>86.5</v>
      </c>
      <c r="AC6" s="64">
        <f t="shared" si="2"/>
        <v>116</v>
      </c>
      <c r="AD6" s="64">
        <f t="shared" si="2"/>
        <v>135.1</v>
      </c>
      <c r="AE6" s="64">
        <f t="shared" si="2"/>
        <v>172.3</v>
      </c>
      <c r="AF6" s="64">
        <f t="shared" si="2"/>
        <v>218.5</v>
      </c>
      <c r="AG6" s="64">
        <f t="shared" si="2"/>
        <v>151.19999999999999</v>
      </c>
      <c r="AH6" s="64">
        <f t="shared" si="2"/>
        <v>212.4</v>
      </c>
      <c r="AI6" s="61" t="str">
        <f>IF(AI8="-","",IF(AI8="-","【-】","【"&amp;SUBSTITUTE(TEXT(AI8,"#,##0.0"),"-","△")&amp;"】"))</f>
        <v>【319.1】</v>
      </c>
      <c r="AJ6" s="64">
        <f>IF(AJ8="-",NA(),AJ8)</f>
        <v>15.5</v>
      </c>
      <c r="AK6" s="64">
        <f t="shared" ref="AK6:AS6" si="3">IF(AK8="-",NA(),AK8)</f>
        <v>13.3</v>
      </c>
      <c r="AL6" s="64">
        <f t="shared" si="3"/>
        <v>11.3</v>
      </c>
      <c r="AM6" s="64">
        <f t="shared" si="3"/>
        <v>10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257</v>
      </c>
      <c r="AV6" s="65">
        <f t="shared" ref="AV6:BD6" si="4">IF(AV8="-",NA(),AV8)</f>
        <v>202</v>
      </c>
      <c r="AW6" s="65">
        <f t="shared" si="4"/>
        <v>158</v>
      </c>
      <c r="AX6" s="65">
        <f t="shared" si="4"/>
        <v>135</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65.3</v>
      </c>
      <c r="BG6" s="64">
        <f t="shared" ref="BG6:BO6" si="5">IF(BG8="-",NA(),BG8)</f>
        <v>68</v>
      </c>
      <c r="BH6" s="64">
        <f t="shared" si="5"/>
        <v>66.900000000000006</v>
      </c>
      <c r="BI6" s="64">
        <f t="shared" si="5"/>
        <v>66.2</v>
      </c>
      <c r="BJ6" s="64">
        <f t="shared" si="5"/>
        <v>66.400000000000006</v>
      </c>
      <c r="BK6" s="64">
        <f t="shared" si="5"/>
        <v>28.1</v>
      </c>
      <c r="BL6" s="64">
        <f t="shared" si="5"/>
        <v>33.6</v>
      </c>
      <c r="BM6" s="64">
        <f t="shared" si="5"/>
        <v>33.200000000000003</v>
      </c>
      <c r="BN6" s="64">
        <f t="shared" si="5"/>
        <v>29.6</v>
      </c>
      <c r="BO6" s="64">
        <f t="shared" si="5"/>
        <v>29.2</v>
      </c>
      <c r="BP6" s="61" t="str">
        <f>IF(BP8="-","",IF(BP8="-","【-】","【"&amp;SUBSTITUTE(TEXT(BP8,"#,##0.0"),"-","△")&amp;"】"))</f>
        <v>【26.4】</v>
      </c>
      <c r="BQ6" s="65">
        <f>IF(BQ8="-",NA(),BQ8)</f>
        <v>84316</v>
      </c>
      <c r="BR6" s="65">
        <f t="shared" ref="BR6:BZ6" si="6">IF(BR8="-",NA(),BR8)</f>
        <v>89951</v>
      </c>
      <c r="BS6" s="65">
        <f t="shared" si="6"/>
        <v>94678</v>
      </c>
      <c r="BT6" s="65">
        <f t="shared" si="6"/>
        <v>95677</v>
      </c>
      <c r="BU6" s="65">
        <f t="shared" si="6"/>
        <v>78156</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123</v>
      </c>
      <c r="CM6" s="63">
        <f t="shared" ref="CM6:CN6" si="7">CM8</f>
        <v>94</v>
      </c>
      <c r="CN6" s="63">
        <f t="shared" si="7"/>
        <v>10000</v>
      </c>
      <c r="CO6" s="64"/>
      <c r="CP6" s="64"/>
      <c r="CQ6" s="64"/>
      <c r="CR6" s="64"/>
      <c r="CS6" s="64"/>
      <c r="CT6" s="64"/>
      <c r="CU6" s="64"/>
      <c r="CV6" s="64"/>
      <c r="CW6" s="64"/>
      <c r="CX6" s="64"/>
      <c r="CY6" s="61" t="s">
        <v>124</v>
      </c>
      <c r="CZ6" s="64">
        <f>IF(CZ8="-",NA(),CZ8)</f>
        <v>594.4</v>
      </c>
      <c r="DA6" s="64">
        <f t="shared" ref="DA6:DI6" si="8">IF(DA8="-",NA(),DA8)</f>
        <v>486.1</v>
      </c>
      <c r="DB6" s="64">
        <f t="shared" si="8"/>
        <v>364</v>
      </c>
      <c r="DC6" s="64">
        <f t="shared" si="8"/>
        <v>265.7</v>
      </c>
      <c r="DD6" s="64">
        <f t="shared" si="8"/>
        <v>292</v>
      </c>
      <c r="DE6" s="64">
        <f t="shared" si="8"/>
        <v>328.3</v>
      </c>
      <c r="DF6" s="64">
        <f t="shared" si="8"/>
        <v>254</v>
      </c>
      <c r="DG6" s="64">
        <f t="shared" si="8"/>
        <v>280</v>
      </c>
      <c r="DH6" s="64">
        <f t="shared" si="8"/>
        <v>239.6</v>
      </c>
      <c r="DI6" s="64">
        <f t="shared" si="8"/>
        <v>224.1</v>
      </c>
      <c r="DJ6" s="61" t="str">
        <f>IF(DJ8="-","",IF(DJ8="-","【-】","【"&amp;SUBSTITUTE(TEXT(DJ8,"#,##0.0"),"-","△")&amp;"】"))</f>
        <v>【120.3】</v>
      </c>
      <c r="DK6" s="64">
        <f>IF(DK8="-",NA(),DK8)</f>
        <v>113.3</v>
      </c>
      <c r="DL6" s="64">
        <f t="shared" ref="DL6:DT6" si="9">IF(DL8="-",NA(),DL8)</f>
        <v>121.5</v>
      </c>
      <c r="DM6" s="64">
        <f t="shared" si="9"/>
        <v>136.30000000000001</v>
      </c>
      <c r="DN6" s="64">
        <f t="shared" si="9"/>
        <v>142.6</v>
      </c>
      <c r="DO6" s="64">
        <f t="shared" si="9"/>
        <v>120.7</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125</v>
      </c>
      <c r="B7" s="60">
        <f t="shared" ref="B7:X7" si="10">B8</f>
        <v>2017</v>
      </c>
      <c r="C7" s="60">
        <f t="shared" si="10"/>
        <v>202037</v>
      </c>
      <c r="D7" s="60">
        <f t="shared" si="10"/>
        <v>47</v>
      </c>
      <c r="E7" s="60">
        <f t="shared" si="10"/>
        <v>14</v>
      </c>
      <c r="F7" s="60">
        <f t="shared" si="10"/>
        <v>0</v>
      </c>
      <c r="G7" s="60">
        <f t="shared" si="10"/>
        <v>1</v>
      </c>
      <c r="H7" s="60" t="str">
        <f t="shared" si="10"/>
        <v>長野県　上田市</v>
      </c>
      <c r="I7" s="60" t="str">
        <f t="shared" si="10"/>
        <v>上田駅お城口自動車駐車場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21</v>
      </c>
      <c r="S7" s="62" t="str">
        <f t="shared" si="10"/>
        <v>駅</v>
      </c>
      <c r="T7" s="62" t="str">
        <f t="shared" si="10"/>
        <v>無</v>
      </c>
      <c r="U7" s="63">
        <f t="shared" si="10"/>
        <v>8720</v>
      </c>
      <c r="V7" s="63">
        <f t="shared" si="10"/>
        <v>270</v>
      </c>
      <c r="W7" s="63">
        <f t="shared" si="10"/>
        <v>200</v>
      </c>
      <c r="X7" s="62" t="str">
        <f t="shared" si="10"/>
        <v>代行制</v>
      </c>
      <c r="Y7" s="64">
        <f>Y8</f>
        <v>85.3</v>
      </c>
      <c r="Z7" s="64">
        <f t="shared" ref="Z7:AH7" si="11">Z8</f>
        <v>85.7</v>
      </c>
      <c r="AA7" s="64">
        <f t="shared" si="11"/>
        <v>87</v>
      </c>
      <c r="AB7" s="64">
        <f t="shared" si="11"/>
        <v>86.5</v>
      </c>
      <c r="AC7" s="64">
        <f t="shared" si="11"/>
        <v>116</v>
      </c>
      <c r="AD7" s="64">
        <f t="shared" si="11"/>
        <v>135.1</v>
      </c>
      <c r="AE7" s="64">
        <f t="shared" si="11"/>
        <v>172.3</v>
      </c>
      <c r="AF7" s="64">
        <f t="shared" si="11"/>
        <v>218.5</v>
      </c>
      <c r="AG7" s="64">
        <f t="shared" si="11"/>
        <v>151.19999999999999</v>
      </c>
      <c r="AH7" s="64">
        <f t="shared" si="11"/>
        <v>212.4</v>
      </c>
      <c r="AI7" s="61"/>
      <c r="AJ7" s="64">
        <f>AJ8</f>
        <v>15.5</v>
      </c>
      <c r="AK7" s="64">
        <f t="shared" ref="AK7:AS7" si="12">AK8</f>
        <v>13.3</v>
      </c>
      <c r="AL7" s="64">
        <f t="shared" si="12"/>
        <v>11.3</v>
      </c>
      <c r="AM7" s="64">
        <f t="shared" si="12"/>
        <v>10</v>
      </c>
      <c r="AN7" s="64">
        <f t="shared" si="12"/>
        <v>0</v>
      </c>
      <c r="AO7" s="64">
        <f t="shared" si="12"/>
        <v>7.3</v>
      </c>
      <c r="AP7" s="64">
        <f t="shared" si="12"/>
        <v>5.7</v>
      </c>
      <c r="AQ7" s="64">
        <f t="shared" si="12"/>
        <v>4.7</v>
      </c>
      <c r="AR7" s="64">
        <f t="shared" si="12"/>
        <v>4</v>
      </c>
      <c r="AS7" s="64">
        <f t="shared" si="12"/>
        <v>2.4</v>
      </c>
      <c r="AT7" s="61"/>
      <c r="AU7" s="65">
        <f>AU8</f>
        <v>257</v>
      </c>
      <c r="AV7" s="65">
        <f t="shared" ref="AV7:BD7" si="13">AV8</f>
        <v>202</v>
      </c>
      <c r="AW7" s="65">
        <f t="shared" si="13"/>
        <v>158</v>
      </c>
      <c r="AX7" s="65">
        <f t="shared" si="13"/>
        <v>135</v>
      </c>
      <c r="AY7" s="65">
        <f t="shared" si="13"/>
        <v>0</v>
      </c>
      <c r="AZ7" s="65">
        <f t="shared" si="13"/>
        <v>91</v>
      </c>
      <c r="BA7" s="65">
        <f t="shared" si="13"/>
        <v>48</v>
      </c>
      <c r="BB7" s="65">
        <f t="shared" si="13"/>
        <v>46</v>
      </c>
      <c r="BC7" s="65">
        <f t="shared" si="13"/>
        <v>39</v>
      </c>
      <c r="BD7" s="65">
        <f t="shared" si="13"/>
        <v>25</v>
      </c>
      <c r="BE7" s="63"/>
      <c r="BF7" s="64">
        <f>BF8</f>
        <v>65.3</v>
      </c>
      <c r="BG7" s="64">
        <f t="shared" ref="BG7:BO7" si="14">BG8</f>
        <v>68</v>
      </c>
      <c r="BH7" s="64">
        <f t="shared" si="14"/>
        <v>66.900000000000006</v>
      </c>
      <c r="BI7" s="64">
        <f t="shared" si="14"/>
        <v>66.2</v>
      </c>
      <c r="BJ7" s="64">
        <f t="shared" si="14"/>
        <v>66.400000000000006</v>
      </c>
      <c r="BK7" s="64">
        <f t="shared" si="14"/>
        <v>28.1</v>
      </c>
      <c r="BL7" s="64">
        <f t="shared" si="14"/>
        <v>33.6</v>
      </c>
      <c r="BM7" s="64">
        <f t="shared" si="14"/>
        <v>33.200000000000003</v>
      </c>
      <c r="BN7" s="64">
        <f t="shared" si="14"/>
        <v>29.6</v>
      </c>
      <c r="BO7" s="64">
        <f t="shared" si="14"/>
        <v>29.2</v>
      </c>
      <c r="BP7" s="61"/>
      <c r="BQ7" s="65">
        <f>BQ8</f>
        <v>84316</v>
      </c>
      <c r="BR7" s="65">
        <f t="shared" ref="BR7:BZ7" si="15">BR8</f>
        <v>89951</v>
      </c>
      <c r="BS7" s="65">
        <f t="shared" si="15"/>
        <v>94678</v>
      </c>
      <c r="BT7" s="65">
        <f t="shared" si="15"/>
        <v>95677</v>
      </c>
      <c r="BU7" s="65">
        <f t="shared" si="15"/>
        <v>78156</v>
      </c>
      <c r="BV7" s="65">
        <f t="shared" si="15"/>
        <v>39173</v>
      </c>
      <c r="BW7" s="65">
        <f t="shared" si="15"/>
        <v>44860</v>
      </c>
      <c r="BX7" s="65">
        <f t="shared" si="15"/>
        <v>37496</v>
      </c>
      <c r="BY7" s="65">
        <f t="shared" si="15"/>
        <v>31888</v>
      </c>
      <c r="BZ7" s="65">
        <f t="shared" si="15"/>
        <v>13314</v>
      </c>
      <c r="CA7" s="63"/>
      <c r="CB7" s="64" t="s">
        <v>126</v>
      </c>
      <c r="CC7" s="64" t="s">
        <v>126</v>
      </c>
      <c r="CD7" s="64" t="s">
        <v>126</v>
      </c>
      <c r="CE7" s="64" t="s">
        <v>126</v>
      </c>
      <c r="CF7" s="64" t="s">
        <v>126</v>
      </c>
      <c r="CG7" s="64" t="s">
        <v>126</v>
      </c>
      <c r="CH7" s="64" t="s">
        <v>126</v>
      </c>
      <c r="CI7" s="64" t="s">
        <v>126</v>
      </c>
      <c r="CJ7" s="64" t="s">
        <v>126</v>
      </c>
      <c r="CK7" s="64" t="s">
        <v>127</v>
      </c>
      <c r="CL7" s="61"/>
      <c r="CM7" s="63">
        <f>CM8</f>
        <v>94</v>
      </c>
      <c r="CN7" s="63">
        <f>CN8</f>
        <v>10000</v>
      </c>
      <c r="CO7" s="64" t="s">
        <v>126</v>
      </c>
      <c r="CP7" s="64" t="s">
        <v>126</v>
      </c>
      <c r="CQ7" s="64" t="s">
        <v>126</v>
      </c>
      <c r="CR7" s="64" t="s">
        <v>126</v>
      </c>
      <c r="CS7" s="64" t="s">
        <v>126</v>
      </c>
      <c r="CT7" s="64" t="s">
        <v>126</v>
      </c>
      <c r="CU7" s="64" t="s">
        <v>126</v>
      </c>
      <c r="CV7" s="64" t="s">
        <v>126</v>
      </c>
      <c r="CW7" s="64" t="s">
        <v>126</v>
      </c>
      <c r="CX7" s="64" t="s">
        <v>128</v>
      </c>
      <c r="CY7" s="61"/>
      <c r="CZ7" s="64">
        <f>CZ8</f>
        <v>594.4</v>
      </c>
      <c r="DA7" s="64">
        <f t="shared" ref="DA7:DI7" si="16">DA8</f>
        <v>486.1</v>
      </c>
      <c r="DB7" s="64">
        <f t="shared" si="16"/>
        <v>364</v>
      </c>
      <c r="DC7" s="64">
        <f t="shared" si="16"/>
        <v>265.7</v>
      </c>
      <c r="DD7" s="64">
        <f t="shared" si="16"/>
        <v>292</v>
      </c>
      <c r="DE7" s="64">
        <f t="shared" si="16"/>
        <v>328.3</v>
      </c>
      <c r="DF7" s="64">
        <f t="shared" si="16"/>
        <v>254</v>
      </c>
      <c r="DG7" s="64">
        <f t="shared" si="16"/>
        <v>280</v>
      </c>
      <c r="DH7" s="64">
        <f t="shared" si="16"/>
        <v>239.6</v>
      </c>
      <c r="DI7" s="64">
        <f t="shared" si="16"/>
        <v>224.1</v>
      </c>
      <c r="DJ7" s="61"/>
      <c r="DK7" s="64">
        <f>DK8</f>
        <v>113.3</v>
      </c>
      <c r="DL7" s="64">
        <f t="shared" ref="DL7:DT7" si="17">DL8</f>
        <v>121.5</v>
      </c>
      <c r="DM7" s="64">
        <f t="shared" si="17"/>
        <v>136.30000000000001</v>
      </c>
      <c r="DN7" s="64">
        <f t="shared" si="17"/>
        <v>142.6</v>
      </c>
      <c r="DO7" s="64">
        <f t="shared" si="17"/>
        <v>120.7</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202037</v>
      </c>
      <c r="D8" s="67">
        <v>47</v>
      </c>
      <c r="E8" s="67">
        <v>14</v>
      </c>
      <c r="F8" s="67">
        <v>0</v>
      </c>
      <c r="G8" s="67">
        <v>1</v>
      </c>
      <c r="H8" s="67" t="s">
        <v>129</v>
      </c>
      <c r="I8" s="67" t="s">
        <v>130</v>
      </c>
      <c r="J8" s="67" t="s">
        <v>131</v>
      </c>
      <c r="K8" s="67" t="s">
        <v>132</v>
      </c>
      <c r="L8" s="67" t="s">
        <v>133</v>
      </c>
      <c r="M8" s="67" t="s">
        <v>134</v>
      </c>
      <c r="N8" s="67" t="s">
        <v>135</v>
      </c>
      <c r="O8" s="68" t="s">
        <v>136</v>
      </c>
      <c r="P8" s="69" t="s">
        <v>137</v>
      </c>
      <c r="Q8" s="69" t="s">
        <v>138</v>
      </c>
      <c r="R8" s="70">
        <v>21</v>
      </c>
      <c r="S8" s="69" t="s">
        <v>139</v>
      </c>
      <c r="T8" s="69" t="s">
        <v>140</v>
      </c>
      <c r="U8" s="70">
        <v>8720</v>
      </c>
      <c r="V8" s="70">
        <v>270</v>
      </c>
      <c r="W8" s="70">
        <v>200</v>
      </c>
      <c r="X8" s="69" t="s">
        <v>141</v>
      </c>
      <c r="Y8" s="71">
        <v>85.3</v>
      </c>
      <c r="Z8" s="71">
        <v>85.7</v>
      </c>
      <c r="AA8" s="71">
        <v>87</v>
      </c>
      <c r="AB8" s="71">
        <v>86.5</v>
      </c>
      <c r="AC8" s="71">
        <v>116</v>
      </c>
      <c r="AD8" s="71">
        <v>135.1</v>
      </c>
      <c r="AE8" s="71">
        <v>172.3</v>
      </c>
      <c r="AF8" s="71">
        <v>218.5</v>
      </c>
      <c r="AG8" s="71">
        <v>151.19999999999999</v>
      </c>
      <c r="AH8" s="71">
        <v>212.4</v>
      </c>
      <c r="AI8" s="68">
        <v>319.10000000000002</v>
      </c>
      <c r="AJ8" s="71">
        <v>15.5</v>
      </c>
      <c r="AK8" s="71">
        <v>13.3</v>
      </c>
      <c r="AL8" s="71">
        <v>11.3</v>
      </c>
      <c r="AM8" s="71">
        <v>10</v>
      </c>
      <c r="AN8" s="71">
        <v>0</v>
      </c>
      <c r="AO8" s="71">
        <v>7.3</v>
      </c>
      <c r="AP8" s="71">
        <v>5.7</v>
      </c>
      <c r="AQ8" s="71">
        <v>4.7</v>
      </c>
      <c r="AR8" s="71">
        <v>4</v>
      </c>
      <c r="AS8" s="71">
        <v>2.4</v>
      </c>
      <c r="AT8" s="68">
        <v>5.6</v>
      </c>
      <c r="AU8" s="72">
        <v>257</v>
      </c>
      <c r="AV8" s="72">
        <v>202</v>
      </c>
      <c r="AW8" s="72">
        <v>158</v>
      </c>
      <c r="AX8" s="72">
        <v>135</v>
      </c>
      <c r="AY8" s="72">
        <v>0</v>
      </c>
      <c r="AZ8" s="72">
        <v>91</v>
      </c>
      <c r="BA8" s="72">
        <v>48</v>
      </c>
      <c r="BB8" s="72">
        <v>46</v>
      </c>
      <c r="BC8" s="72">
        <v>39</v>
      </c>
      <c r="BD8" s="72">
        <v>25</v>
      </c>
      <c r="BE8" s="72">
        <v>37</v>
      </c>
      <c r="BF8" s="71">
        <v>65.3</v>
      </c>
      <c r="BG8" s="71">
        <v>68</v>
      </c>
      <c r="BH8" s="71">
        <v>66.900000000000006</v>
      </c>
      <c r="BI8" s="71">
        <v>66.2</v>
      </c>
      <c r="BJ8" s="71">
        <v>66.400000000000006</v>
      </c>
      <c r="BK8" s="71">
        <v>28.1</v>
      </c>
      <c r="BL8" s="71">
        <v>33.6</v>
      </c>
      <c r="BM8" s="71">
        <v>33.200000000000003</v>
      </c>
      <c r="BN8" s="71">
        <v>29.6</v>
      </c>
      <c r="BO8" s="71">
        <v>29.2</v>
      </c>
      <c r="BP8" s="68">
        <v>26.4</v>
      </c>
      <c r="BQ8" s="72">
        <v>84316</v>
      </c>
      <c r="BR8" s="72">
        <v>89951</v>
      </c>
      <c r="BS8" s="72">
        <v>94678</v>
      </c>
      <c r="BT8" s="73">
        <v>95677</v>
      </c>
      <c r="BU8" s="73">
        <v>78156</v>
      </c>
      <c r="BV8" s="72">
        <v>39173</v>
      </c>
      <c r="BW8" s="72">
        <v>44860</v>
      </c>
      <c r="BX8" s="72">
        <v>37496</v>
      </c>
      <c r="BY8" s="72">
        <v>31888</v>
      </c>
      <c r="BZ8" s="72">
        <v>13314</v>
      </c>
      <c r="CA8" s="70">
        <v>15069</v>
      </c>
      <c r="CB8" s="71" t="s">
        <v>133</v>
      </c>
      <c r="CC8" s="71" t="s">
        <v>133</v>
      </c>
      <c r="CD8" s="71" t="s">
        <v>133</v>
      </c>
      <c r="CE8" s="71" t="s">
        <v>133</v>
      </c>
      <c r="CF8" s="71" t="s">
        <v>133</v>
      </c>
      <c r="CG8" s="71" t="s">
        <v>133</v>
      </c>
      <c r="CH8" s="71" t="s">
        <v>133</v>
      </c>
      <c r="CI8" s="71" t="s">
        <v>133</v>
      </c>
      <c r="CJ8" s="71" t="s">
        <v>133</v>
      </c>
      <c r="CK8" s="71" t="s">
        <v>133</v>
      </c>
      <c r="CL8" s="68" t="s">
        <v>133</v>
      </c>
      <c r="CM8" s="70">
        <v>94</v>
      </c>
      <c r="CN8" s="70">
        <v>10000</v>
      </c>
      <c r="CO8" s="71" t="s">
        <v>133</v>
      </c>
      <c r="CP8" s="71" t="s">
        <v>133</v>
      </c>
      <c r="CQ8" s="71" t="s">
        <v>133</v>
      </c>
      <c r="CR8" s="71" t="s">
        <v>133</v>
      </c>
      <c r="CS8" s="71" t="s">
        <v>133</v>
      </c>
      <c r="CT8" s="71" t="s">
        <v>133</v>
      </c>
      <c r="CU8" s="71" t="s">
        <v>133</v>
      </c>
      <c r="CV8" s="71" t="s">
        <v>133</v>
      </c>
      <c r="CW8" s="71" t="s">
        <v>133</v>
      </c>
      <c r="CX8" s="71" t="s">
        <v>133</v>
      </c>
      <c r="CY8" s="68" t="s">
        <v>133</v>
      </c>
      <c r="CZ8" s="71">
        <v>594.4</v>
      </c>
      <c r="DA8" s="71">
        <v>486.1</v>
      </c>
      <c r="DB8" s="71">
        <v>364</v>
      </c>
      <c r="DC8" s="71">
        <v>265.7</v>
      </c>
      <c r="DD8" s="71">
        <v>292</v>
      </c>
      <c r="DE8" s="71">
        <v>328.3</v>
      </c>
      <c r="DF8" s="71">
        <v>254</v>
      </c>
      <c r="DG8" s="71">
        <v>280</v>
      </c>
      <c r="DH8" s="71">
        <v>239.6</v>
      </c>
      <c r="DI8" s="71">
        <v>224.1</v>
      </c>
      <c r="DJ8" s="68">
        <v>120.3</v>
      </c>
      <c r="DK8" s="71">
        <v>113.3</v>
      </c>
      <c r="DL8" s="71">
        <v>121.5</v>
      </c>
      <c r="DM8" s="71">
        <v>136.30000000000001</v>
      </c>
      <c r="DN8" s="71">
        <v>142.6</v>
      </c>
      <c r="DO8" s="71">
        <v>120.7</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142</v>
      </c>
      <c r="C10" s="78" t="s">
        <v>143</v>
      </c>
      <c r="D10" s="78" t="s">
        <v>144</v>
      </c>
      <c r="E10" s="78" t="s">
        <v>145</v>
      </c>
      <c r="F10" s="78" t="s">
        <v>146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2019-02-20T12:59:54Z</cp:lastPrinted>
  <dcterms:created xsi:type="dcterms:W3CDTF">2018-12-07T10:29:49Z</dcterms:created>
  <dcterms:modified xsi:type="dcterms:W3CDTF">2019-02-20T12:59:56Z</dcterms:modified>
  <cp:category/>
</cp:coreProperties>
</file>