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3KQ1AJ0sidKQUPEpMELrTtyA+SoLjWKamllInkmE2ylQIRWkuMkFmkB50zVE0DaQEtGrzvM20qb/iULjs1fmfw==" workbookSaltValue="p+aB3Tsf16ffUV40OGeNE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<sst xmlns="http://schemas.openxmlformats.org/spreadsheetml/2006/main" count="240" uniqueCount="126">
  <si>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</si>
  <si>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</si>
  <si>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</si>
  <si>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</si>
  <si>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</si>
  <si>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</si>
  <si>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</si>
  <si>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</si>
  <si>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</si>
  <si>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</si>
  <si>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</si>
  <si>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</si>
  <si>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</si>
  <si>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</si>
  <si>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</si>
  <si>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</si>
  <si>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</si>
  <si>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</si>
  <si>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</si>
  <si>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</si>
  <si>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</si>
  <si>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</si>
  <si>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</si>
  <si>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</si>
  <si>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</si>
  <si>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</si>
  <si>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</si>
  <si>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</si>
  <si>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</si>
  <si>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</si>
  <si>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</si>
  <si>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</si>
  <si>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</si>
  <si>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</si>
  <si>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</si>
  <si>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</si>
  <si>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</si>
  <si>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</si>
  <si>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</si>
  <si>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</si>
  <si>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</si>
  <si>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</si>
  <si>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</si>
  <si>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</si>
  <si>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</si>
  <si>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</si>
  <si>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</si>
  <si>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</si>
  <si>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</si>
  <si>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</si>
  <si>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</si>
  <si>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</si>
  <si>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</si>
  <si>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</si>
  <si>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</si>
  <si>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</si>
  <si>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</si>
  <si>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</si>
  <si>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</si>
  <si>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</si>
  <si>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</si>
  <si>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</si>
  <si>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</si>
  <si>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</si>
  <si>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</si>
  <si>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</si>
  <si>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</si>
  <si>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</si>
  <si>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</si>
  <si>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</si>
  <si>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</si>
  <si>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</si>
  <si>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</si>
  <si>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</si>
  <si>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</si>
  <si>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</si>
  <si>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</si>
  <si>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</si>
  <si>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</si>
  <si>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</si>
  <si>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</si>
  <si>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</si>
  <si>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</si>
  <si>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</si>
  <si>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</si>
  <si>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</si>
  <si>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</si>
  <si>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</si>
  <si>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</si>
  <si>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</si>
  <si>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</si>
  <si>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</si>
  <si>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</si>
  <si>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</si>
  <si>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</si>
  <si>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</si>
  <si>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</si>
  <si>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</si>
  <si>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</si>
  <si>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</si>
  <si>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</si>
  <si>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</si>
  <si>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</si>
  <si>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</si>
  <si>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</si>
  <si>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</si>
  <si>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</si>
  <si>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</si>
  <si>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</si>
  <si>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</si>
  <si>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松本市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</si>
  <si>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</si>
  <si>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</si>
  <si>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</si>
  <si>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</si>
  <si>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</si>
  <si>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</si>
  <si>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</si>
  <si>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</si>
  <si>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</si>
  <si>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</si>
  <si>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</si>
  <si>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</si>
  <si>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１　収益的収支比率が100％未満のため、適正な使用料収入の確保及び経費節減に努めます。
２　施設野沢処理場は、市営住宅の汚水処理施設として、山間地に設置されており、公共下水道との接続が難しいため、当分の間は現状を維持します。
</t>
    <rPh sb="2" eb="5">
      <t>シュウエキテキ</t>
    </rPh>
    <rPh sb="5" eb="7">
      <t>シュウシ</t>
    </rPh>
    <rPh sb="7" eb="9">
      <t>ヒリツ</t>
    </rPh>
    <rPh sb="14" eb="16">
      <t>ミマン</t>
    </rPh>
    <rPh sb="20" eb="22">
      <t>テキセイ</t>
    </rPh>
    <rPh sb="23" eb="26">
      <t>シヨウリョウ</t>
    </rPh>
    <rPh sb="26" eb="28">
      <t>シュウニュウ</t>
    </rPh>
    <rPh sb="29" eb="31">
      <t>カクホ</t>
    </rPh>
    <rPh sb="31" eb="32">
      <t>オヨ</t>
    </rPh>
    <rPh sb="33" eb="35">
      <t>ケイヒ</t>
    </rPh>
    <rPh sb="35" eb="37">
      <t>セツゲン</t>
    </rPh>
    <rPh sb="38" eb="39">
      <t>ツト</t>
    </rPh>
    <rPh sb="47" eb="49">
      <t>シセツ</t>
    </rPh>
    <rPh sb="49" eb="51">
      <t>ノザワ</t>
    </rPh>
    <rPh sb="56" eb="58">
      <t>シエイ</t>
    </rPh>
    <rPh sb="58" eb="60">
      <t>ジュウタク</t>
    </rPh>
    <rPh sb="61" eb="63">
      <t>オスイ</t>
    </rPh>
    <rPh sb="71" eb="73">
      <t>サンカン</t>
    </rPh>
    <rPh sb="73" eb="74">
      <t>チ</t>
    </rPh>
    <rPh sb="75" eb="77">
      <t>セッチ</t>
    </rPh>
    <rPh sb="83" eb="85">
      <t>コウキョウ</t>
    </rPh>
    <rPh sb="85" eb="88">
      <t>ゲスイドウ</t>
    </rPh>
    <rPh sb="90" eb="92">
      <t>セツゾク</t>
    </rPh>
    <rPh sb="93" eb="94">
      <t>ムズカ</t>
    </rPh>
    <rPh sb="99" eb="101">
      <t>トウブン</t>
    </rPh>
    <rPh sb="102" eb="103">
      <t>カン</t>
    </rPh>
    <rPh sb="104" eb="106">
      <t>ゲンジョウ</t>
    </rPh>
    <rPh sb="107" eb="109">
      <t>イジ</t>
    </rPh>
    <phoneticPr fontId="15"/>
  </si>
  <si>
    <t>⑴　管渠改善率は0.00％です。今後、管渠の更新が課題となります。
⑵　野島処理場は、供用開始から18年経過しています。汚水処理機器は耐用年数を経過しており、今後、多額の修繕費用が必要です。</t>
    <rPh sb="2" eb="4">
      <t>カンキョ</t>
    </rPh>
    <rPh sb="4" eb="6">
      <t>カイゼン</t>
    </rPh>
    <rPh sb="6" eb="7">
      <t>リツ</t>
    </rPh>
    <rPh sb="16" eb="18">
      <t>コンゴ</t>
    </rPh>
    <rPh sb="19" eb="21">
      <t>カンキョ</t>
    </rPh>
    <rPh sb="22" eb="24">
      <t>コウシン</t>
    </rPh>
    <rPh sb="25" eb="27">
      <t>カダイ</t>
    </rPh>
    <rPh sb="37" eb="39">
      <t>ノジマ</t>
    </rPh>
    <rPh sb="39" eb="42">
      <t>ショリジョウ</t>
    </rPh>
    <rPh sb="44" eb="46">
      <t>キョウヨウ</t>
    </rPh>
    <rPh sb="46" eb="48">
      <t>カイシ</t>
    </rPh>
    <rPh sb="52" eb="53">
      <t>ネン</t>
    </rPh>
    <rPh sb="53" eb="55">
      <t>ケイカ</t>
    </rPh>
    <rPh sb="61" eb="63">
      <t>オスイ</t>
    </rPh>
    <rPh sb="63" eb="65">
      <t>ショリ</t>
    </rPh>
    <rPh sb="65" eb="67">
      <t>キキ</t>
    </rPh>
    <rPh sb="68" eb="70">
      <t>タイヨウ</t>
    </rPh>
    <rPh sb="70" eb="72">
      <t>ネンスウ</t>
    </rPh>
    <rPh sb="73" eb="75">
      <t>ケイカ</t>
    </rPh>
    <rPh sb="80" eb="82">
      <t>コンゴ</t>
    </rPh>
    <rPh sb="83" eb="85">
      <t>タガク</t>
    </rPh>
    <rPh sb="86" eb="88">
      <t>シュウゼン</t>
    </rPh>
    <rPh sb="88" eb="90">
      <t>ヒヨウ</t>
    </rPh>
    <rPh sb="91" eb="93">
      <t>ヒツヨウ</t>
    </rPh>
    <phoneticPr fontId="15"/>
  </si>
  <si>
    <t>⑴　収益的収支比率は79.16％で、単年度収支は赤字となりました。平成25年度から収益的収支比率が低下傾向にありますが、人口減少に伴う使用料収入の減少によるものです。
⑵　企業債残高対事業規模比較は5,642.47％で、類似団体の平均値を3,883.11％上回っています。これは、施設の建設に係る企業債です。
⑶　経費回収率は77.49％で、類似団体の平均値を40.29％上回っています。汚水処理経費の一部を公費で賄っているため、適正な料金収入の確保及び経費節減が必要です。
⑷　汚水処理原価は321.28円で、類似団体の平均値より187.36円低く、概ね効率的な経営を行っています。
⑸　施設利用率は22.22％で、類似団体の平均値を12.07％下回っています。超高齢化・人口減少等により、今後汚水流入量の増加が見込めないため、汚水処理施設の能力が過大となっています。
⑹　野沢処理区の水洗化率は100.00％で、類似団体平均値を10.12％上回っています 。</t>
    <rPh sb="2" eb="5">
      <t>シュウエキテキ</t>
    </rPh>
    <rPh sb="5" eb="7">
      <t>シュウシ</t>
    </rPh>
    <rPh sb="7" eb="9">
      <t>ヒリツ</t>
    </rPh>
    <rPh sb="18" eb="21">
      <t>タンネンド</t>
    </rPh>
    <rPh sb="21" eb="23">
      <t>シュウシ</t>
    </rPh>
    <rPh sb="24" eb="26">
      <t>アカジ</t>
    </rPh>
    <rPh sb="87" eb="89">
      <t>キギョウ</t>
    </rPh>
    <rPh sb="89" eb="90">
      <t>サイ</t>
    </rPh>
    <rPh sb="90" eb="92">
      <t>ザンダカ</t>
    </rPh>
    <rPh sb="92" eb="93">
      <t>タイ</t>
    </rPh>
    <rPh sb="93" eb="95">
      <t>ジギョウ</t>
    </rPh>
    <rPh sb="95" eb="97">
      <t>キボ</t>
    </rPh>
    <rPh sb="97" eb="99">
      <t>ヒカク</t>
    </rPh>
    <rPh sb="111" eb="113">
      <t>ルイジ</t>
    </rPh>
    <rPh sb="113" eb="115">
      <t>ダンタイ</t>
    </rPh>
    <rPh sb="116" eb="118">
      <t>ヘイキン</t>
    </rPh>
    <rPh sb="118" eb="119">
      <t>チ</t>
    </rPh>
    <rPh sb="129" eb="131">
      <t>ウワマワ</t>
    </rPh>
    <rPh sb="141" eb="143">
      <t>シセツ</t>
    </rPh>
    <rPh sb="144" eb="146">
      <t>ケンセツ</t>
    </rPh>
    <rPh sb="147" eb="148">
      <t>カカ</t>
    </rPh>
    <rPh sb="149" eb="151">
      <t>キギョウ</t>
    </rPh>
    <rPh sb="151" eb="152">
      <t>サイ</t>
    </rPh>
    <rPh sb="159" eb="161">
      <t>ケイヒ</t>
    </rPh>
    <rPh sb="161" eb="163">
      <t>カイシュウ</t>
    </rPh>
    <rPh sb="163" eb="164">
      <t>リツ</t>
    </rPh>
    <rPh sb="175" eb="177">
      <t>ダンタイ</t>
    </rPh>
    <rPh sb="206" eb="208">
      <t>コウヒ</t>
    </rPh>
    <rPh sb="220" eb="222">
      <t>リョウキン</t>
    </rPh>
    <rPh sb="222" eb="224">
      <t>シュウニュウ</t>
    </rPh>
    <rPh sb="225" eb="227">
      <t>カクホ</t>
    </rPh>
    <rPh sb="227" eb="228">
      <t>オヨ</t>
    </rPh>
    <rPh sb="229" eb="231">
      <t>ケイヒ</t>
    </rPh>
    <rPh sb="231" eb="233">
      <t>セツゲン</t>
    </rPh>
    <rPh sb="234" eb="236">
      <t>ヒツヨウ</t>
    </rPh>
    <rPh sb="243" eb="245">
      <t>オスイ</t>
    </rPh>
    <rPh sb="245" eb="247">
      <t>ショリ</t>
    </rPh>
    <rPh sb="247" eb="249">
      <t>ゲンカ</t>
    </rPh>
    <rPh sb="256" eb="257">
      <t>エン</t>
    </rPh>
    <rPh sb="259" eb="261">
      <t>ルイジ</t>
    </rPh>
    <rPh sb="261" eb="263">
      <t>ダンタイ</t>
    </rPh>
    <rPh sb="264" eb="266">
      <t>ヘイキン</t>
    </rPh>
    <rPh sb="266" eb="267">
      <t>チ</t>
    </rPh>
    <rPh sb="275" eb="276">
      <t>エン</t>
    </rPh>
    <rPh sb="276" eb="277">
      <t>ヒク</t>
    </rPh>
    <rPh sb="279" eb="280">
      <t>オオム</t>
    </rPh>
    <rPh sb="281" eb="284">
      <t>コウリツテキ</t>
    </rPh>
    <rPh sb="285" eb="287">
      <t>ケイエイ</t>
    </rPh>
    <rPh sb="288" eb="289">
      <t>オコナ</t>
    </rPh>
    <rPh sb="299" eb="301">
      <t>シセツ</t>
    </rPh>
    <rPh sb="301" eb="304">
      <t>リヨウリツ</t>
    </rPh>
    <rPh sb="313" eb="315">
      <t>ルイジ</t>
    </rPh>
    <rPh sb="315" eb="317">
      <t>ダンタイ</t>
    </rPh>
    <rPh sb="318" eb="320">
      <t>ヘイキン</t>
    </rPh>
    <rPh sb="320" eb="321">
      <t>チ</t>
    </rPh>
    <rPh sb="328" eb="330">
      <t>シタマワ</t>
    </rPh>
    <rPh sb="336" eb="337">
      <t>チョウ</t>
    </rPh>
    <rPh sb="337" eb="340">
      <t>コウレイカ</t>
    </rPh>
    <rPh sb="341" eb="343">
      <t>ジンコウ</t>
    </rPh>
    <rPh sb="343" eb="345">
      <t>ゲンショウ</t>
    </rPh>
    <rPh sb="345" eb="346">
      <t>トウ</t>
    </rPh>
    <rPh sb="350" eb="352">
      <t>コンゴ</t>
    </rPh>
    <rPh sb="352" eb="354">
      <t>オスイ</t>
    </rPh>
    <rPh sb="354" eb="356">
      <t>リュウニュウ</t>
    </rPh>
    <rPh sb="356" eb="357">
      <t>リョウ</t>
    </rPh>
    <rPh sb="358" eb="360">
      <t>ゾウカ</t>
    </rPh>
    <rPh sb="361" eb="363">
      <t>ミコ</t>
    </rPh>
    <rPh sb="369" eb="371">
      <t>オスイ</t>
    </rPh>
    <rPh sb="371" eb="373">
      <t>ショリ</t>
    </rPh>
    <rPh sb="373" eb="375">
      <t>シセツ</t>
    </rPh>
    <rPh sb="376" eb="378">
      <t>ノウリョク</t>
    </rPh>
    <rPh sb="379" eb="381">
      <t>カダイ</t>
    </rPh>
    <rPh sb="393" eb="395">
      <t>ノザワ</t>
    </rPh>
    <rPh sb="397" eb="398">
      <t>ク</t>
    </rPh>
    <rPh sb="399" eb="402">
      <t>スイセンカ</t>
    </rPh>
    <rPh sb="402" eb="403">
      <t>リツ</t>
    </rPh>
    <rPh sb="413" eb="415">
      <t>ルイジ</t>
    </rPh>
    <rPh sb="415" eb="417">
      <t>ダンタイ</t>
    </rPh>
    <rPh sb="417" eb="419">
      <t>ヘイキン</t>
    </rPh>
    <rPh sb="419" eb="420">
      <t>チ</t>
    </rPh>
    <rPh sb="427" eb="429">
      <t>ウワマワ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</si>
</sst>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7" xfId="2" applyFont="1" applyBorder="1" applyAlignment="1" applyProtection="1">
      <alignment horizontal="left" vertical="top" wrapText="1"/>
      <protection locked="0"/>
    </xf>
    <xf numFmtId="0" fontId="16" fillId="0" borderId="8" xfId="2" applyFont="1" applyBorder="1" applyAlignment="1" applyProtection="1">
      <alignment horizontal="left" vertical="top" wrapText="1"/>
      <protection locked="0"/>
    </xf>
    <xf numFmtId="0" fontId="16" fillId="0" borderId="1" xfId="2" applyFont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8A-4056-BC5B-5CF5904E4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97824"/>
        <c:axId val="3120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8A-4056-BC5B-5CF5904E4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7824"/>
        <c:axId val="31208192"/>
      </c:lineChart>
      <c:dateAx>
        <c:axId val="3119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08192"/>
        <c:crosses val="autoZero"/>
        <c:auto val="1"/>
        <c:lblOffset val="100"/>
        <c:baseTimeUnit val="years"/>
      </c:dateAx>
      <c:valAx>
        <c:axId val="3120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9782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27.78</c:v>
                </c:pt>
                <c:pt idx="1">
                  <c:v>27.78</c:v>
                </c:pt>
                <c:pt idx="2">
                  <c:v>27.78</c:v>
                </c:pt>
                <c:pt idx="3">
                  <c:v>27.78</c:v>
                </c:pt>
                <c:pt idx="4">
                  <c:v>22.22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38-449E-B1E3-C63A929BA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67392"/>
        <c:axId val="6627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41.24</c:v>
                </c:pt>
                <c:pt idx="1">
                  <c:v>43.1</c:v>
                </c:pt>
                <c:pt idx="2">
                  <c:v>34.92</c:v>
                </c:pt>
                <c:pt idx="3">
                  <c:v>36.44</c:v>
                </c:pt>
                <c:pt idx="4">
                  <c:v>34.29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38-449E-B1E3-C63A929BA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67392"/>
        <c:axId val="66273664"/>
      </c:lineChart>
      <c:dateAx>
        <c:axId val="6626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273664"/>
        <c:crosses val="autoZero"/>
        <c:auto val="1"/>
        <c:lblOffset val="100"/>
        <c:baseTimeUnit val="years"/>
      </c:dateAx>
      <c:valAx>
        <c:axId val="6627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26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D-46A0-AE00-8B1D1F528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29216"/>
        <c:axId val="6633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88.34</c:v>
                </c:pt>
                <c:pt idx="1">
                  <c:v>88.02</c:v>
                </c:pt>
                <c:pt idx="2">
                  <c:v>88.64</c:v>
                </c:pt>
                <c:pt idx="3">
                  <c:v>89.93</c:v>
                </c:pt>
                <c:pt idx="4">
                  <c:v>89.88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DD-46A0-AE00-8B1D1F528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29216"/>
        <c:axId val="66331392"/>
      </c:lineChart>
      <c:dateAx>
        <c:axId val="6632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331392"/>
        <c:crosses val="autoZero"/>
        <c:auto val="1"/>
        <c:lblOffset val="100"/>
        <c:baseTimeUnit val="years"/>
      </c:dateAx>
      <c:valAx>
        <c:axId val="6633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32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82.16</c:v>
                </c:pt>
                <c:pt idx="1">
                  <c:v>80.55</c:v>
                </c:pt>
                <c:pt idx="2">
                  <c:v>80.14</c:v>
                </c:pt>
                <c:pt idx="3">
                  <c:v>80.239999999999995</c:v>
                </c:pt>
                <c:pt idx="4">
                  <c:v>79.16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B-4230-B1BE-13F3A12B8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43264"/>
        <c:axId val="3124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6B-4230-B1BE-13F3A12B8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43264"/>
        <c:axId val="31249536"/>
      </c:lineChart>
      <c:dateAx>
        <c:axId val="3124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49536"/>
        <c:crosses val="autoZero"/>
        <c:auto val="1"/>
        <c:lblOffset val="100"/>
        <c:baseTimeUnit val="years"/>
      </c:dateAx>
      <c:valAx>
        <c:axId val="3124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4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C9-4071-9CF1-5C8BC72C3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39456"/>
        <c:axId val="6554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C9-4071-9CF1-5C8BC72C3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9456"/>
        <c:axId val="65541632"/>
      </c:lineChart>
      <c:dateAx>
        <c:axId val="6553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541632"/>
        <c:crosses val="autoZero"/>
        <c:auto val="1"/>
        <c:lblOffset val="100"/>
        <c:baseTimeUnit val="years"/>
      </c:dateAx>
      <c:valAx>
        <c:axId val="6554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53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9C-4DA2-B773-83F4A94EC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85152"/>
        <c:axId val="6558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9C-4DA2-B773-83F4A94EC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5152"/>
        <c:axId val="65587072"/>
      </c:lineChart>
      <c:dateAx>
        <c:axId val="6558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587072"/>
        <c:crosses val="autoZero"/>
        <c:auto val="1"/>
        <c:lblOffset val="100"/>
        <c:baseTimeUnit val="years"/>
      </c:dateAx>
      <c:valAx>
        <c:axId val="6558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58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6-412A-9798-41F38A7E1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59488"/>
        <c:axId val="6577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46-412A-9798-41F38A7E1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59488"/>
        <c:axId val="65773952"/>
      </c:lineChart>
      <c:dateAx>
        <c:axId val="6575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773952"/>
        <c:crosses val="autoZero"/>
        <c:auto val="1"/>
        <c:lblOffset val="100"/>
        <c:baseTimeUnit val="years"/>
      </c:dateAx>
      <c:valAx>
        <c:axId val="6577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75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94-4D5F-B6F6-F3C2B85C2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88928"/>
        <c:axId val="6580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94-4D5F-B6F6-F3C2B85C2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8928"/>
        <c:axId val="65803392"/>
      </c:lineChart>
      <c:dateAx>
        <c:axId val="6578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803392"/>
        <c:crosses val="autoZero"/>
        <c:auto val="1"/>
        <c:lblOffset val="100"/>
        <c:baseTimeUnit val="years"/>
      </c:dateAx>
      <c:valAx>
        <c:axId val="6580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78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5483.62</c:v>
                </c:pt>
                <c:pt idx="4" formatCode="#,##0.00;&quot;△&quot;#,##0.00;&quot;-&quot;">
                  <c:v>5642.47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0F-4E71-856E-1B13FDF70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42560"/>
        <c:axId val="6584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2574.4699999999998</c:v>
                </c:pt>
                <c:pt idx="1">
                  <c:v>2784</c:v>
                </c:pt>
                <c:pt idx="2">
                  <c:v>2464.06</c:v>
                </c:pt>
                <c:pt idx="3">
                  <c:v>1914.94</c:v>
                </c:pt>
                <c:pt idx="4">
                  <c:v>1759.36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0F-4E71-856E-1B13FDF70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42560"/>
        <c:axId val="65848832"/>
      </c:lineChart>
      <c:dateAx>
        <c:axId val="6584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848832"/>
        <c:crosses val="autoZero"/>
        <c:auto val="1"/>
        <c:lblOffset val="100"/>
        <c:baseTimeUnit val="years"/>
      </c:dateAx>
      <c:valAx>
        <c:axId val="6584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84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60.21</c:v>
                </c:pt>
                <c:pt idx="1">
                  <c:v>86.51</c:v>
                </c:pt>
                <c:pt idx="2">
                  <c:v>85.4</c:v>
                </c:pt>
                <c:pt idx="3">
                  <c:v>88.57</c:v>
                </c:pt>
                <c:pt idx="4">
                  <c:v>77.489999999999995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89-4933-ABE9-0BC499C4A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5568"/>
        <c:axId val="6621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31.04</c:v>
                </c:pt>
                <c:pt idx="1">
                  <c:v>29.21</c:v>
                </c:pt>
                <c:pt idx="2">
                  <c:v>32.909999999999997</c:v>
                </c:pt>
                <c:pt idx="3">
                  <c:v>34.020000000000003</c:v>
                </c:pt>
                <c:pt idx="4">
                  <c:v>37.200000000000003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89-4933-ABE9-0BC499C4A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5568"/>
        <c:axId val="66211840"/>
      </c:lineChart>
      <c:dateAx>
        <c:axId val="6620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211840"/>
        <c:crosses val="autoZero"/>
        <c:auto val="1"/>
        <c:lblOffset val="100"/>
        <c:baseTimeUnit val="years"/>
      </c:dateAx>
      <c:valAx>
        <c:axId val="6621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20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454.61</c:v>
                </c:pt>
                <c:pt idx="1">
                  <c:v>287.76</c:v>
                </c:pt>
                <c:pt idx="2">
                  <c:v>285.47000000000003</c:v>
                </c:pt>
                <c:pt idx="3">
                  <c:v>245.15</c:v>
                </c:pt>
                <c:pt idx="4">
                  <c:v>321.27999999999997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4B-446B-AAE2-260B43649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38336"/>
        <c:axId val="6624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589.39</c:v>
                </c:pt>
                <c:pt idx="1">
                  <c:v>620.01</c:v>
                </c:pt>
                <c:pt idx="2">
                  <c:v>561.54</c:v>
                </c:pt>
                <c:pt idx="3">
                  <c:v>553.77</c:v>
                </c:pt>
                <c:pt idx="4">
                  <c:v>508.64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4B-446B-AAE2-260B43649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38336"/>
        <c:axId val="66248704"/>
      </c:lineChart>
      <c:dateAx>
        <c:axId val="6623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248704"/>
        <c:crosses val="autoZero"/>
        <c:auto val="1"/>
        <c:lblOffset val="100"/>
        <c:baseTimeUnit val="years"/>
      </c:dateAx>
      <c:valAx>
        <c:axId val="6624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23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【1,943.90】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【502.45】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長野県　松本市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小規模集合排水処理</v>
      </c>
      <c r="Q8" s="47"/>
      <c r="R8" s="47"/>
      <c r="S8" s="47"/>
      <c r="T8" s="47"/>
      <c r="U8" s="47"/>
      <c r="V8" s="47"/>
      <c r="W8" s="47" t="str">
        <f>データ!L6</f>
        <v>I2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240342</v>
      </c>
      <c r="AM8" s="49"/>
      <c r="AN8" s="49"/>
      <c r="AO8" s="49"/>
      <c r="AP8" s="49"/>
      <c r="AQ8" s="49"/>
      <c r="AR8" s="49"/>
      <c r="AS8" s="49"/>
      <c r="AT8" s="44">
        <f>データ!T6</f>
        <v>978.47</v>
      </c>
      <c r="AU8" s="44"/>
      <c r="AV8" s="44"/>
      <c r="AW8" s="44"/>
      <c r="AX8" s="44"/>
      <c r="AY8" s="44"/>
      <c r="AZ8" s="44"/>
      <c r="BA8" s="44"/>
      <c r="BB8" s="44">
        <f>データ!U6</f>
        <v>245.63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0.01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3670</v>
      </c>
      <c r="AE10" s="49"/>
      <c r="AF10" s="49"/>
      <c r="AG10" s="49"/>
      <c r="AH10" s="49"/>
      <c r="AI10" s="49"/>
      <c r="AJ10" s="49"/>
      <c r="AK10" s="2"/>
      <c r="AL10" s="49">
        <f>データ!V6</f>
        <v>18</v>
      </c>
      <c r="AM10" s="49"/>
      <c r="AN10" s="49"/>
      <c r="AO10" s="49"/>
      <c r="AP10" s="49"/>
      <c r="AQ10" s="49"/>
      <c r="AR10" s="49"/>
      <c r="AS10" s="49"/>
      <c r="AT10" s="44">
        <f>データ!W6</f>
        <v>0.01</v>
      </c>
      <c r="AU10" s="44"/>
      <c r="AV10" s="44"/>
      <c r="AW10" s="44"/>
      <c r="AX10" s="44"/>
      <c r="AY10" s="44"/>
      <c r="AZ10" s="44"/>
      <c r="BA10" s="44"/>
      <c r="BB10" s="44">
        <f>データ!X6</f>
        <v>1800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124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123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【1,943.90】</v>
      </c>
      <c r="I86" s="25" t="str">
        <f>データ!CA6</f>
        <v>【37.34】</v>
      </c>
      <c r="J86" s="25" t="str">
        <f>データ!CL6</f>
        <v>【502.45】</v>
      </c>
      <c r="K86" s="25" t="str">
        <f>データ!CW6</f>
        <v>【35.35】</v>
      </c>
      <c r="L86" s="25" t="str">
        <f>データ!DH6</f>
        <v>【89.79】</v>
      </c>
      <c r="M86" s="25" t="s">
        <v>56</v>
      </c>
      <c r="N86" s="25" t="s">
        <v>55</v>
      </c>
      <c r="O86" s="25" t="str">
        <f>データ!EO6</f>
        <v>【0.00】</v>
      </c>
    </row>
  </sheetData>
  <sheetProtection algorithmName="SHA-512" hashValue="FaNmgTyvgEN2gpgqH6cpvv2znml0V+aql9XKZkFHJ4nC8YhYf54cn991Dq6UdSb6DUCV7Ssgw8R1R1a2cY2bIQ==" saltValue="5PGk+agE/kvZQGglsfD2/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2" t="s">
        <v>66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68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27" t="s">
        <v>69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71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72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75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76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77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78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79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80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202029</v>
      </c>
      <c r="D6" s="32">
        <f t="shared" si="3"/>
        <v>47</v>
      </c>
      <c r="E6" s="32">
        <f t="shared" si="3"/>
        <v>17</v>
      </c>
      <c r="F6" s="32">
        <f t="shared" si="3"/>
        <v>9</v>
      </c>
      <c r="G6" s="32">
        <f t="shared" si="3"/>
        <v>0</v>
      </c>
      <c r="H6" s="32" t="str">
        <f t="shared" si="3"/>
        <v>長野県　松本市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小規模集合排水処理</v>
      </c>
      <c r="L6" s="32" t="str">
        <f t="shared" si="3"/>
        <v>I2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0.01</v>
      </c>
      <c r="Q6" s="33">
        <f t="shared" si="3"/>
        <v>100</v>
      </c>
      <c r="R6" s="33">
        <f t="shared" si="3"/>
        <v>3670</v>
      </c>
      <c r="S6" s="33">
        <f t="shared" si="3"/>
        <v>240342</v>
      </c>
      <c r="T6" s="33">
        <f t="shared" si="3"/>
        <v>978.47</v>
      </c>
      <c r="U6" s="33">
        <f t="shared" si="3"/>
        <v>245.63</v>
      </c>
      <c r="V6" s="33">
        <f t="shared" si="3"/>
        <v>18</v>
      </c>
      <c r="W6" s="33">
        <f t="shared" si="3"/>
        <v>0.01</v>
      </c>
      <c r="X6" s="33">
        <f t="shared" si="3"/>
        <v>1800</v>
      </c>
      <c r="Y6" s="34">
        <f>IF(Y7="",NA(),Y7)</f>
        <v>82.16</v>
      </c>
      <c r="Z6" s="34">
        <f t="shared" ref="Z6:AH6" si="4">IF(Z7="",NA(),Z7)</f>
        <v>80.55</v>
      </c>
      <c r="AA6" s="34">
        <f t="shared" si="4"/>
        <v>80.14</v>
      </c>
      <c r="AB6" s="34">
        <f t="shared" si="4"/>
        <v>80.239999999999995</v>
      </c>
      <c r="AC6" s="34">
        <f t="shared" si="4"/>
        <v>79.16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4">
        <f t="shared" si="7"/>
        <v>5483.62</v>
      </c>
      <c r="BJ6" s="34">
        <f t="shared" si="7"/>
        <v>5642.47</v>
      </c>
      <c r="BK6" s="34">
        <f t="shared" si="7"/>
        <v>2574.4699999999998</v>
      </c>
      <c r="BL6" s="34">
        <f t="shared" si="7"/>
        <v>2784</v>
      </c>
      <c r="BM6" s="34">
        <f t="shared" si="7"/>
        <v>2464.06</v>
      </c>
      <c r="BN6" s="34">
        <f t="shared" si="7"/>
        <v>1914.94</v>
      </c>
      <c r="BO6" s="34">
        <f t="shared" si="7"/>
        <v>1759.36</v>
      </c>
      <c r="BP6" s="33" t="str">
        <f>IF(BP7="","",IF(BP7="-","【-】","【"&amp;SUBSTITUTE(TEXT(BP7,"#,##0.00"),"-","△")&amp;"】"))</f>
        <v>【1,943.90】</v>
      </c>
      <c r="BQ6" s="34">
        <f>IF(BQ7="",NA(),BQ7)</f>
        <v>60.21</v>
      </c>
      <c r="BR6" s="34">
        <f t="shared" ref="BR6:BZ6" si="8">IF(BR7="",NA(),BR7)</f>
        <v>86.51</v>
      </c>
      <c r="BS6" s="34">
        <f t="shared" si="8"/>
        <v>85.4</v>
      </c>
      <c r="BT6" s="34">
        <f t="shared" si="8"/>
        <v>88.57</v>
      </c>
      <c r="BU6" s="34">
        <f t="shared" si="8"/>
        <v>77.489999999999995</v>
      </c>
      <c r="BV6" s="34">
        <f t="shared" si="8"/>
        <v>31.04</v>
      </c>
      <c r="BW6" s="34">
        <f t="shared" si="8"/>
        <v>29.21</v>
      </c>
      <c r="BX6" s="34">
        <f t="shared" si="8"/>
        <v>32.909999999999997</v>
      </c>
      <c r="BY6" s="34">
        <f t="shared" si="8"/>
        <v>34.020000000000003</v>
      </c>
      <c r="BZ6" s="34">
        <f t="shared" si="8"/>
        <v>37.200000000000003</v>
      </c>
      <c r="CA6" s="33" t="str">
        <f>IF(CA7="","",IF(CA7="-","【-】","【"&amp;SUBSTITUTE(TEXT(CA7,"#,##0.00"),"-","△")&amp;"】"))</f>
        <v>【37.34】</v>
      </c>
      <c r="CB6" s="34">
        <f>IF(CB7="",NA(),CB7)</f>
        <v>454.61</v>
      </c>
      <c r="CC6" s="34">
        <f t="shared" ref="CC6:CK6" si="9">IF(CC7="",NA(),CC7)</f>
        <v>287.76</v>
      </c>
      <c r="CD6" s="34">
        <f t="shared" si="9"/>
        <v>285.47000000000003</v>
      </c>
      <c r="CE6" s="34">
        <f t="shared" si="9"/>
        <v>245.15</v>
      </c>
      <c r="CF6" s="34">
        <f t="shared" si="9"/>
        <v>321.27999999999997</v>
      </c>
      <c r="CG6" s="34">
        <f t="shared" si="9"/>
        <v>589.39</v>
      </c>
      <c r="CH6" s="34">
        <f t="shared" si="9"/>
        <v>620.01</v>
      </c>
      <c r="CI6" s="34">
        <f t="shared" si="9"/>
        <v>561.54</v>
      </c>
      <c r="CJ6" s="34">
        <f t="shared" si="9"/>
        <v>553.77</v>
      </c>
      <c r="CK6" s="34">
        <f t="shared" si="9"/>
        <v>508.64</v>
      </c>
      <c r="CL6" s="33" t="str">
        <f>IF(CL7="","",IF(CL7="-","【-】","【"&amp;SUBSTITUTE(TEXT(CL7,"#,##0.00"),"-","△")&amp;"】"))</f>
        <v>【502.45】</v>
      </c>
      <c r="CM6" s="34">
        <f>IF(CM7="",NA(),CM7)</f>
        <v>27.78</v>
      </c>
      <c r="CN6" s="34">
        <f t="shared" ref="CN6:CV6" si="10">IF(CN7="",NA(),CN7)</f>
        <v>27.78</v>
      </c>
      <c r="CO6" s="34">
        <f t="shared" si="10"/>
        <v>27.78</v>
      </c>
      <c r="CP6" s="34">
        <f t="shared" si="10"/>
        <v>27.78</v>
      </c>
      <c r="CQ6" s="34">
        <f t="shared" si="10"/>
        <v>22.22</v>
      </c>
      <c r="CR6" s="34">
        <f t="shared" si="10"/>
        <v>41.24</v>
      </c>
      <c r="CS6" s="34">
        <f t="shared" si="10"/>
        <v>43.1</v>
      </c>
      <c r="CT6" s="34">
        <f t="shared" si="10"/>
        <v>34.92</v>
      </c>
      <c r="CU6" s="34">
        <f t="shared" si="10"/>
        <v>36.44</v>
      </c>
      <c r="CV6" s="34">
        <f t="shared" si="10"/>
        <v>34.29</v>
      </c>
      <c r="CW6" s="33" t="str">
        <f>IF(CW7="","",IF(CW7="-","【-】","【"&amp;SUBSTITUTE(TEXT(CW7,"#,##0.00"),"-","△")&amp;"】"))</f>
        <v>【35.35】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88.34</v>
      </c>
      <c r="DD6" s="34">
        <f t="shared" si="11"/>
        <v>88.02</v>
      </c>
      <c r="DE6" s="34">
        <f t="shared" si="11"/>
        <v>88.64</v>
      </c>
      <c r="DF6" s="34">
        <f t="shared" si="11"/>
        <v>89.93</v>
      </c>
      <c r="DG6" s="34">
        <f t="shared" si="11"/>
        <v>89.88</v>
      </c>
      <c r="DH6" s="33" t="str">
        <f>IF(DH7="","",IF(DH7="-","【-】","【"&amp;SUBSTITUTE(TEXT(DH7,"#,##0.00"),"-","△")&amp;"】"))</f>
        <v>【89.79】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3">
        <f t="shared" si="14"/>
        <v>0</v>
      </c>
      <c r="EL6" s="33">
        <f t="shared" si="14"/>
        <v>0</v>
      </c>
      <c r="EM6" s="34">
        <f t="shared" si="14"/>
        <v>0.01</v>
      </c>
      <c r="EN6" s="33">
        <f t="shared" si="14"/>
        <v>0</v>
      </c>
      <c r="EO6" s="33" t="str">
        <f>IF(EO7="","",IF(EO7="-","【-】","【"&amp;SUBSTITUTE(TEXT(EO7,"#,##0.00"),"-","△")&amp;"】"))</f>
        <v>【0.00】</v>
      </c>
    </row>
    <row r="7" spans="1:145" s="35" customFormat="1">
      <c r="A7" s="27"/>
      <c r="B7" s="36">
        <v>2017</v>
      </c>
      <c r="C7" s="36">
        <v>202029</v>
      </c>
      <c r="D7" s="36">
        <v>47</v>
      </c>
      <c r="E7" s="36">
        <v>17</v>
      </c>
      <c r="F7" s="36">
        <v>9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0.01</v>
      </c>
      <c r="Q7" s="37">
        <v>100</v>
      </c>
      <c r="R7" s="37">
        <v>3670</v>
      </c>
      <c r="S7" s="37">
        <v>240342</v>
      </c>
      <c r="T7" s="37">
        <v>978.47</v>
      </c>
      <c r="U7" s="37">
        <v>245.63</v>
      </c>
      <c r="V7" s="37">
        <v>18</v>
      </c>
      <c r="W7" s="37">
        <v>0.01</v>
      </c>
      <c r="X7" s="37">
        <v>1800</v>
      </c>
      <c r="Y7" s="37">
        <v>82.16</v>
      </c>
      <c r="Z7" s="37">
        <v>80.55</v>
      </c>
      <c r="AA7" s="37">
        <v>80.14</v>
      </c>
      <c r="AB7" s="37">
        <v>80.239999999999995</v>
      </c>
      <c r="AC7" s="37">
        <v>79.16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5483.62</v>
      </c>
      <c r="BJ7" s="37">
        <v>5642.47</v>
      </c>
      <c r="BK7" s="37">
        <v>2574.4699999999998</v>
      </c>
      <c r="BL7" s="37">
        <v>2784</v>
      </c>
      <c r="BM7" s="37">
        <v>2464.06</v>
      </c>
      <c r="BN7" s="37">
        <v>1914.94</v>
      </c>
      <c r="BO7" s="37">
        <v>1759.36</v>
      </c>
      <c r="BP7" s="37">
        <v>1943.9</v>
      </c>
      <c r="BQ7" s="37">
        <v>60.21</v>
      </c>
      <c r="BR7" s="37">
        <v>86.51</v>
      </c>
      <c r="BS7" s="37">
        <v>85.4</v>
      </c>
      <c r="BT7" s="37">
        <v>88.57</v>
      </c>
      <c r="BU7" s="37">
        <v>77.489999999999995</v>
      </c>
      <c r="BV7" s="37">
        <v>31.04</v>
      </c>
      <c r="BW7" s="37">
        <v>29.21</v>
      </c>
      <c r="BX7" s="37">
        <v>32.909999999999997</v>
      </c>
      <c r="BY7" s="37">
        <v>34.020000000000003</v>
      </c>
      <c r="BZ7" s="37">
        <v>37.200000000000003</v>
      </c>
      <c r="CA7" s="37">
        <v>37.340000000000003</v>
      </c>
      <c r="CB7" s="37">
        <v>454.61</v>
      </c>
      <c r="CC7" s="37">
        <v>287.76</v>
      </c>
      <c r="CD7" s="37">
        <v>285.47000000000003</v>
      </c>
      <c r="CE7" s="37">
        <v>245.15</v>
      </c>
      <c r="CF7" s="37">
        <v>321.27999999999997</v>
      </c>
      <c r="CG7" s="37">
        <v>589.39</v>
      </c>
      <c r="CH7" s="37">
        <v>620.01</v>
      </c>
      <c r="CI7" s="37">
        <v>561.54</v>
      </c>
      <c r="CJ7" s="37">
        <v>553.77</v>
      </c>
      <c r="CK7" s="37">
        <v>508.64</v>
      </c>
      <c r="CL7" s="37">
        <v>502.45</v>
      </c>
      <c r="CM7" s="37">
        <v>27.78</v>
      </c>
      <c r="CN7" s="37">
        <v>27.78</v>
      </c>
      <c r="CO7" s="37">
        <v>27.78</v>
      </c>
      <c r="CP7" s="37">
        <v>27.78</v>
      </c>
      <c r="CQ7" s="37">
        <v>22.22</v>
      </c>
      <c r="CR7" s="37">
        <v>41.24</v>
      </c>
      <c r="CS7" s="37">
        <v>43.1</v>
      </c>
      <c r="CT7" s="37">
        <v>34.92</v>
      </c>
      <c r="CU7" s="37">
        <v>36.44</v>
      </c>
      <c r="CV7" s="37">
        <v>34.29</v>
      </c>
      <c r="CW7" s="37">
        <v>35.35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88.34</v>
      </c>
      <c r="DD7" s="37">
        <v>88.02</v>
      </c>
      <c r="DE7" s="37">
        <v>88.64</v>
      </c>
      <c r="DF7" s="37">
        <v>89.93</v>
      </c>
      <c r="DG7" s="37">
        <v>89.88</v>
      </c>
      <c r="DH7" s="37">
        <v>89.79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0.01</v>
      </c>
      <c r="EN7" s="37">
        <v>0</v>
      </c>
      <c r="EO7" s="37">
        <v>0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2019-02-14T02:06:54Z</cp:lastPrinted>
  <dcterms:created xsi:type="dcterms:W3CDTF">2018-12-03T09:36:20Z</dcterms:created>
  <dcterms:modified xsi:type="dcterms:W3CDTF">2019-02-20T12:37:03Z</dcterms:modified>
  <cp:category/>
</cp:coreProperties>
</file>