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AL8" i="4" s="1"/>
  <c r="R6" i="5"/>
  <c r="Q6" i="5"/>
  <c r="W10" i="4" s="1"/>
  <c r="P6" i="5"/>
  <c r="O6" i="5"/>
  <c r="I10" i="4" s="1"/>
  <c r="N6" i="5"/>
  <c r="M6" i="5"/>
  <c r="L6" i="5"/>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P10" i="4"/>
  <c r="B10" i="4"/>
  <c r="AT8" i="4"/>
  <c r="W8" i="4"/>
  <c r="I8" i="4"/>
  <c r="B8" i="4"/>
  <c r="B6"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<sst xmlns="http://schemas.openxmlformats.org/spreadsheetml/2006/main" count="240" uniqueCount="126">
  <si>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</si>
  <si>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</si>
  <si>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</si>
  <si>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</si>
  <si>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</si>
  <si>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</si>
  <si>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</si>
  <si>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</si>
  <si>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</si>
  <si>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</si>
  <si>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</si>
  <si>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</si>
  <si>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</si>
  <si>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</si>
  <si>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</si>
  <si>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</si>
  <si>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</si>
  <si>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</si>
  <si>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</si>
  <si>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</si>
  <si>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</si>
  <si>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</si>
  <si>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</si>
  <si>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</si>
  <si>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</si>
  <si>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</si>
  <si>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</si>
  <si>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</si>
  <si>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</si>
  <si>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</si>
  <si>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</si>
  <si>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</si>
  <si>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</si>
  <si>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</si>
  <si>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</si>
  <si>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</si>
  <si>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</si>
  <si>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</si>
  <si>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</si>
  <si>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</si>
  <si>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</si>
  <si>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</si>
  <si>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</si>
  <si>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</si>
  <si>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</si>
  <si>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</si>
  <si>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</si>
  <si>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</si>
  <si>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</si>
  <si>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</si>
  <si>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</si>
  <si>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</si>
  <si>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</si>
  <si>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</si>
  <si>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</si>
  <si>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</si>
  <si>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</si>
  <si>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</si>
  <si>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</si>
  <si>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</si>
  <si>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</si>
  <si>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</si>
  <si>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</si>
  <si>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</si>
  <si>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</si>
  <si>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</si>
  <si>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</si>
  <si>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</si>
  <si>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</si>
  <si>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</si>
  <si>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</si>
  <si>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</si>
  <si>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</si>
  <si>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</si>
  <si>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</si>
  <si>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</si>
  <si>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</si>
  <si>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</si>
  <si>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</si>
  <si>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</si>
  <si>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</si>
  <si>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</si>
  <si>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</si>
  <si>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</si>
  <si>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</si>
  <si>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</si>
  <si>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</si>
  <si>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</si>
  <si>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</si>
  <si>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</si>
  <si>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</si>
  <si>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</si>
  <si>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</si>
  <si>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</si>
  <si>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</si>
  <si>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</si>
  <si>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</si>
  <si>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</si>
  <si>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</si>
  <si>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</si>
  <si>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</si>
  <si>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</si>
  <si>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</si>
  <si>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</si>
  <si>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</si>
  <si>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</si>
  <si>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</si>
  <si>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</si>
  <si>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</si>
  <si>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</si>
  <si>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小谷村</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</si>
  <si>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</si>
  <si>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</si>
  <si>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</si>
  <si>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</si>
  <si>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</si>
  <si>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</si>
  <si>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</si>
  <si>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</si>
  <si>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</si>
  <si>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</si>
  <si>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</si>
  <si>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</si>
  <si>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平成１２年の供用開始から１５年以上が経過し、管路点検や清掃、ポンプや電気設備の修繕が必要となっている。今後見込まれる老朽化対策にあたり、財源の確保が大きな課題である。</t>
    <rPh sb="1" eb="3">
      <t>ヘイセイ</t>
    </rPh>
    <rPh sb="5" eb="6">
      <t>ネン</t>
    </rPh>
    <rPh sb="7" eb="9">
      <t>キョウヨウ</t>
    </rPh>
    <rPh sb="9" eb="11">
      <t>カイシ</t>
    </rPh>
    <rPh sb="15" eb="16">
      <t>ネン</t>
    </rPh>
    <rPh sb="16" eb="18">
      <t>イジョウ</t>
    </rPh>
    <rPh sb="19" eb="21">
      <t>ケイカ</t>
    </rPh>
    <rPh sb="23" eb="25">
      <t>カンロ</t>
    </rPh>
    <rPh sb="25" eb="27">
      <t>テンケン</t>
    </rPh>
    <rPh sb="28" eb="30">
      <t>セイソウ</t>
    </rPh>
    <rPh sb="35" eb="37">
      <t>デンキ</t>
    </rPh>
    <rPh sb="37" eb="39">
      <t>セツビ</t>
    </rPh>
    <rPh sb="40" eb="42">
      <t>シュウゼン</t>
    </rPh>
    <rPh sb="43" eb="45">
      <t>ヒツヨウ</t>
    </rPh>
    <rPh sb="52" eb="54">
      <t>コンゴ</t>
    </rPh>
    <rPh sb="54" eb="56">
      <t>ミコ</t>
    </rPh>
    <rPh sb="59" eb="61">
      <t>ロウキュウ</t>
    </rPh>
    <rPh sb="61" eb="62">
      <t>カ</t>
    </rPh>
    <rPh sb="62" eb="64">
      <t>タイサク</t>
    </rPh>
    <rPh sb="69" eb="71">
      <t>ザイゲン</t>
    </rPh>
    <rPh sb="72" eb="74">
      <t>カクホ</t>
    </rPh>
    <rPh sb="75" eb="76">
      <t>オオ</t>
    </rPh>
    <rPh sb="78" eb="80">
      <t>カダイ</t>
    </rPh>
    <phoneticPr fontId="4"/>
  </si>
  <si>
    <t>　当初計画では、観光人口を7,200人と見込んでいたが、経済・社会情勢の変化から来訪者の減少が著しく、これに伴い区域内人口も減少しており、使用料収入の増加は見込めない。
　今後も一般会計からの繰入金を頼りに事業を運営するしかない状況である。</t>
    <rPh sb="1" eb="3">
      <t>トウショ</t>
    </rPh>
    <rPh sb="3" eb="5">
      <t>ケイカク</t>
    </rPh>
    <rPh sb="8" eb="10">
      <t>カンコウ</t>
    </rPh>
    <rPh sb="10" eb="12">
      <t>ジンコウ</t>
    </rPh>
    <rPh sb="18" eb="19">
      <t>ニン</t>
    </rPh>
    <rPh sb="20" eb="22">
      <t>ミコ</t>
    </rPh>
    <rPh sb="28" eb="30">
      <t>ケイザイ</t>
    </rPh>
    <rPh sb="31" eb="33">
      <t>シャカイ</t>
    </rPh>
    <rPh sb="33" eb="35">
      <t>ジョウセイ</t>
    </rPh>
    <rPh sb="36" eb="38">
      <t>ヘンカ</t>
    </rPh>
    <rPh sb="40" eb="43">
      <t>ライホウシャ</t>
    </rPh>
    <rPh sb="44" eb="46">
      <t>ゲンショウ</t>
    </rPh>
    <rPh sb="47" eb="48">
      <t>イチジル</t>
    </rPh>
    <rPh sb="54" eb="55">
      <t>トモナ</t>
    </rPh>
    <rPh sb="56" eb="58">
      <t>クイキ</t>
    </rPh>
    <rPh sb="58" eb="59">
      <t>ナイ</t>
    </rPh>
    <rPh sb="59" eb="61">
      <t>ジンコウ</t>
    </rPh>
    <rPh sb="62" eb="64">
      <t>ゲンショウ</t>
    </rPh>
    <rPh sb="69" eb="71">
      <t>シヨウ</t>
    </rPh>
    <rPh sb="71" eb="72">
      <t>リョウ</t>
    </rPh>
    <rPh sb="72" eb="74">
      <t>シュウニュウ</t>
    </rPh>
    <rPh sb="75" eb="77">
      <t>ゾウカ</t>
    </rPh>
    <rPh sb="78" eb="80">
      <t>ミコ</t>
    </rPh>
    <rPh sb="86" eb="88">
      <t>コンゴ</t>
    </rPh>
    <rPh sb="89" eb="91">
      <t>イッパン</t>
    </rPh>
    <rPh sb="91" eb="93">
      <t>カイケイ</t>
    </rPh>
    <rPh sb="96" eb="98">
      <t>クリイレ</t>
    </rPh>
    <rPh sb="98" eb="99">
      <t>キン</t>
    </rPh>
    <rPh sb="100" eb="101">
      <t>タヨ</t>
    </rPh>
    <rPh sb="103" eb="105">
      <t>ジギョウ</t>
    </rPh>
    <rPh sb="106" eb="108">
      <t>ウンエイ</t>
    </rPh>
    <rPh sb="114" eb="116">
      <t>ジョウキョウ</t>
    </rPh>
    <phoneticPr fontId="4"/>
  </si>
  <si>
    <t>　当公共下水道事業は、社会・経済情勢の変化や人口減少により当初見込んだ処理人口を大きく下回っており施設利用率が低いことから、使用料収入が少なく、多額の一般会計繰入金により事業を運営している状況である。
　加えて、平成２８年度より職員１名分の人件費を新たに計上したことから、経費回収率や汚水処理原価等のポイントが悪化している。</t>
    <rPh sb="1" eb="2">
      <t>トウ</t>
    </rPh>
    <rPh sb="2" eb="4">
      <t>コウキョウ</t>
    </rPh>
    <rPh sb="4" eb="6">
      <t>ゲスイ</t>
    </rPh>
    <rPh sb="6" eb="7">
      <t>ドウ</t>
    </rPh>
    <rPh sb="7" eb="9">
      <t>ジギョウ</t>
    </rPh>
    <rPh sb="11" eb="13">
      <t>シャカイ</t>
    </rPh>
    <rPh sb="14" eb="16">
      <t>ケイザイ</t>
    </rPh>
    <rPh sb="16" eb="18">
      <t>ジョウセイ</t>
    </rPh>
    <rPh sb="19" eb="21">
      <t>ヘンカ</t>
    </rPh>
    <rPh sb="22" eb="24">
      <t>ジンコウ</t>
    </rPh>
    <rPh sb="24" eb="26">
      <t>ゲンショウ</t>
    </rPh>
    <rPh sb="29" eb="31">
      <t>トウショ</t>
    </rPh>
    <rPh sb="31" eb="33">
      <t>ミコ</t>
    </rPh>
    <rPh sb="35" eb="37">
      <t>ショリ</t>
    </rPh>
    <rPh sb="37" eb="39">
      <t>ジンコウ</t>
    </rPh>
    <rPh sb="40" eb="41">
      <t>オオ</t>
    </rPh>
    <rPh sb="43" eb="45">
      <t>シタマワ</t>
    </rPh>
    <rPh sb="49" eb="51">
      <t>シセツ</t>
    </rPh>
    <rPh sb="51" eb="54">
      <t>リヨウリツ</t>
    </rPh>
    <rPh sb="55" eb="56">
      <t>ヒク</t>
    </rPh>
    <rPh sb="62" eb="64">
      <t>シヨウ</t>
    </rPh>
    <rPh sb="64" eb="65">
      <t>リョウ</t>
    </rPh>
    <rPh sb="65" eb="67">
      <t>シュウニュウ</t>
    </rPh>
    <rPh sb="68" eb="69">
      <t>スク</t>
    </rPh>
    <rPh sb="72" eb="74">
      <t>タガク</t>
    </rPh>
    <rPh sb="75" eb="77">
      <t>イッパン</t>
    </rPh>
    <rPh sb="77" eb="79">
      <t>カイケイ</t>
    </rPh>
    <rPh sb="79" eb="81">
      <t>クリイレ</t>
    </rPh>
    <rPh sb="81" eb="82">
      <t>キン</t>
    </rPh>
    <rPh sb="85" eb="87">
      <t>ジギョウ</t>
    </rPh>
    <rPh sb="88" eb="90">
      <t>ウンエイ</t>
    </rPh>
    <rPh sb="94" eb="96">
      <t>ジョウキョウ</t>
    </rPh>
    <rPh sb="102" eb="103">
      <t>クワ</t>
    </rPh>
    <rPh sb="106" eb="108">
      <t>ヘイセイ</t>
    </rPh>
    <rPh sb="110" eb="111">
      <t>ネン</t>
    </rPh>
    <rPh sb="111" eb="112">
      <t>ド</t>
    </rPh>
    <rPh sb="114" eb="116">
      <t>ショクイン</t>
    </rPh>
    <rPh sb="117" eb="118">
      <t>ナ</t>
    </rPh>
    <rPh sb="118" eb="119">
      <t>ブン</t>
    </rPh>
    <rPh sb="120" eb="123">
      <t>ジンケンヒ</t>
    </rPh>
    <rPh sb="124" eb="125">
      <t>アラ</t>
    </rPh>
    <rPh sb="127" eb="129">
      <t>ケイジョウ</t>
    </rPh>
    <rPh sb="136" eb="138">
      <t>ケイヒ</t>
    </rPh>
    <rPh sb="138" eb="140">
      <t>カイシュウ</t>
    </rPh>
    <rPh sb="140" eb="141">
      <t>リツ</t>
    </rPh>
    <rPh sb="142" eb="144">
      <t>オスイ</t>
    </rPh>
    <rPh sb="144" eb="146">
      <t>ショリ</t>
    </rPh>
    <rPh sb="146" eb="148">
      <t>ゲンカ</t>
    </rPh>
    <rPh sb="148" eb="149">
      <t>ナド</t>
    </rPh>
    <rPh sb="155" eb="157">
      <t>アッカ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</si>
</sst>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7410176"/>
        <c:axId val="87412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0.08</c:v>
                </c:pt>
                <c:pt idx="3">
                  <c:v>7.0000000000000007E-2</c:v>
                </c:pt>
                <c:pt idx="4">
                  <c:v>0.09</c:v>
                </c:pt>
              </c:numCache>
            </c:numRef>
          </c:val>
          <c:smooth val="0"/>
        </c:ser>
        <c:dLbls>
          <c:showLegendKey val="0"/>
          <c:showVal val="0"/>
          <c:showCatName val="0"/>
          <c:showSerName val="0"/>
          <c:showPercent val="0"/>
          <c:showBubbleSize val="0"/>
        </c:dLbls>
        <c:marker val="1"/>
        <c:smooth val="0"/>
        <c:axId val="87410176"/>
        <c:axId val="87412096"/>
      </c:lineChart>
      <c:dateAx>
        <c:axId val="87410176"/>
        <c:scaling>
          <c:orientation val="minMax"/>
        </c:scaling>
        <c:delete val="1"/>
        <c:axPos val="b"/>
        <c:numFmt formatCode="ge" sourceLinked="1"/>
        <c:majorTickMark val="none"/>
        <c:minorTickMark val="none"/>
        <c:tickLblPos val="none"/>
        <c:crossAx val="87412096"/>
        <c:crosses val="autoZero"/>
        <c:auto val="1"/>
        <c:lblOffset val="100"/>
        <c:baseTimeUnit val="years"/>
      </c:dateAx>
      <c:valAx>
        <c:axId val="8741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41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12.32</c:v>
                </c:pt>
                <c:pt idx="1">
                  <c:v>12.91</c:v>
                </c:pt>
                <c:pt idx="2">
                  <c:v>12.49</c:v>
                </c:pt>
                <c:pt idx="3">
                  <c:v>13.16</c:v>
                </c:pt>
                <c:pt idx="4">
                  <c:v>12.57</c:v>
                </c:pt>
              </c:numCache>
            </c:numRef>
          </c:val>
        </c:ser>
        <c:dLbls>
          <c:showLegendKey val="0"/>
          <c:showVal val="0"/>
          <c:showCatName val="0"/>
          <c:showSerName val="0"/>
          <c:showPercent val="0"/>
          <c:showBubbleSize val="0"/>
        </c:dLbls>
        <c:gapWidth val="150"/>
        <c:axId val="88749952"/>
        <c:axId val="88768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36.67</c:v>
                </c:pt>
                <c:pt idx="1">
                  <c:v>36.200000000000003</c:v>
                </c:pt>
                <c:pt idx="2">
                  <c:v>34.74</c:v>
                </c:pt>
                <c:pt idx="3">
                  <c:v>41.35</c:v>
                </c:pt>
                <c:pt idx="4">
                  <c:v>42.9</c:v>
                </c:pt>
              </c:numCache>
            </c:numRef>
          </c:val>
          <c:smooth val="0"/>
        </c:ser>
        <c:dLbls>
          <c:showLegendKey val="0"/>
          <c:showVal val="0"/>
          <c:showCatName val="0"/>
          <c:showSerName val="0"/>
          <c:showPercent val="0"/>
          <c:showBubbleSize val="0"/>
        </c:dLbls>
        <c:marker val="1"/>
        <c:smooth val="0"/>
        <c:axId val="88749952"/>
        <c:axId val="88768512"/>
      </c:lineChart>
      <c:dateAx>
        <c:axId val="88749952"/>
        <c:scaling>
          <c:orientation val="minMax"/>
        </c:scaling>
        <c:delete val="1"/>
        <c:axPos val="b"/>
        <c:numFmt formatCode="ge" sourceLinked="1"/>
        <c:majorTickMark val="none"/>
        <c:minorTickMark val="none"/>
        <c:tickLblPos val="none"/>
        <c:crossAx val="88768512"/>
        <c:crosses val="autoZero"/>
        <c:auto val="1"/>
        <c:lblOffset val="100"/>
        <c:baseTimeUnit val="years"/>
      </c:dateAx>
      <c:valAx>
        <c:axId val="8876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4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64.45</c:v>
                </c:pt>
                <c:pt idx="1">
                  <c:v>53.87</c:v>
                </c:pt>
                <c:pt idx="2">
                  <c:v>57.19</c:v>
                </c:pt>
                <c:pt idx="3">
                  <c:v>69.94</c:v>
                </c:pt>
                <c:pt idx="4">
                  <c:v>65.45</c:v>
                </c:pt>
              </c:numCache>
            </c:numRef>
          </c:val>
        </c:ser>
        <c:dLbls>
          <c:showLegendKey val="0"/>
          <c:showVal val="0"/>
          <c:showCatName val="0"/>
          <c:showSerName val="0"/>
          <c:showPercent val="0"/>
          <c:showBubbleSize val="0"/>
        </c:dLbls>
        <c:gapWidth val="150"/>
        <c:axId val="88790528"/>
        <c:axId val="88792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71.239999999999995</c:v>
                </c:pt>
                <c:pt idx="1">
                  <c:v>71.069999999999993</c:v>
                </c:pt>
                <c:pt idx="2">
                  <c:v>70.14</c:v>
                </c:pt>
                <c:pt idx="3">
                  <c:v>82.9</c:v>
                </c:pt>
                <c:pt idx="4">
                  <c:v>83.5</c:v>
                </c:pt>
              </c:numCache>
            </c:numRef>
          </c:val>
          <c:smooth val="0"/>
        </c:ser>
        <c:dLbls>
          <c:showLegendKey val="0"/>
          <c:showVal val="0"/>
          <c:showCatName val="0"/>
          <c:showSerName val="0"/>
          <c:showPercent val="0"/>
          <c:showBubbleSize val="0"/>
        </c:dLbls>
        <c:marker val="1"/>
        <c:smooth val="0"/>
        <c:axId val="88790528"/>
        <c:axId val="88792448"/>
      </c:lineChart>
      <c:dateAx>
        <c:axId val="88790528"/>
        <c:scaling>
          <c:orientation val="minMax"/>
        </c:scaling>
        <c:delete val="1"/>
        <c:axPos val="b"/>
        <c:numFmt formatCode="ge" sourceLinked="1"/>
        <c:majorTickMark val="none"/>
        <c:minorTickMark val="none"/>
        <c:tickLblPos val="none"/>
        <c:crossAx val="88792448"/>
        <c:crosses val="autoZero"/>
        <c:auto val="1"/>
        <c:lblOffset val="100"/>
        <c:baseTimeUnit val="years"/>
      </c:dateAx>
      <c:valAx>
        <c:axId val="8879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9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99.9</c:v>
                </c:pt>
                <c:pt idx="1">
                  <c:v>56.49</c:v>
                </c:pt>
                <c:pt idx="2">
                  <c:v>42.59</c:v>
                </c:pt>
                <c:pt idx="3">
                  <c:v>42.24</c:v>
                </c:pt>
                <c:pt idx="4">
                  <c:v>45.62</c:v>
                </c:pt>
              </c:numCache>
            </c:numRef>
          </c:val>
        </c:ser>
        <c:dLbls>
          <c:showLegendKey val="0"/>
          <c:showVal val="0"/>
          <c:showCatName val="0"/>
          <c:showSerName val="0"/>
          <c:showPercent val="0"/>
          <c:showBubbleSize val="0"/>
        </c:dLbls>
        <c:gapWidth val="150"/>
        <c:axId val="88040576"/>
        <c:axId val="8804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040576"/>
        <c:axId val="88042496"/>
      </c:lineChart>
      <c:dateAx>
        <c:axId val="88040576"/>
        <c:scaling>
          <c:orientation val="minMax"/>
        </c:scaling>
        <c:delete val="1"/>
        <c:axPos val="b"/>
        <c:numFmt formatCode="ge" sourceLinked="1"/>
        <c:majorTickMark val="none"/>
        <c:minorTickMark val="none"/>
        <c:tickLblPos val="none"/>
        <c:crossAx val="88042496"/>
        <c:crosses val="autoZero"/>
        <c:auto val="1"/>
        <c:lblOffset val="100"/>
        <c:baseTimeUnit val="years"/>
      </c:dateAx>
      <c:valAx>
        <c:axId val="880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0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351488"/>
        <c:axId val="88353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351488"/>
        <c:axId val="88353408"/>
      </c:lineChart>
      <c:dateAx>
        <c:axId val="88351488"/>
        <c:scaling>
          <c:orientation val="minMax"/>
        </c:scaling>
        <c:delete val="1"/>
        <c:axPos val="b"/>
        <c:numFmt formatCode="ge" sourceLinked="1"/>
        <c:majorTickMark val="none"/>
        <c:minorTickMark val="none"/>
        <c:tickLblPos val="none"/>
        <c:crossAx val="88353408"/>
        <c:crosses val="autoZero"/>
        <c:auto val="1"/>
        <c:lblOffset val="100"/>
        <c:baseTimeUnit val="years"/>
      </c:dateAx>
      <c:valAx>
        <c:axId val="8835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35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379776"/>
        <c:axId val="88381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379776"/>
        <c:axId val="88381696"/>
      </c:lineChart>
      <c:dateAx>
        <c:axId val="88379776"/>
        <c:scaling>
          <c:orientation val="minMax"/>
        </c:scaling>
        <c:delete val="1"/>
        <c:axPos val="b"/>
        <c:numFmt formatCode="ge" sourceLinked="1"/>
        <c:majorTickMark val="none"/>
        <c:minorTickMark val="none"/>
        <c:tickLblPos val="none"/>
        <c:crossAx val="88381696"/>
        <c:crosses val="autoZero"/>
        <c:auto val="1"/>
        <c:lblOffset val="100"/>
        <c:baseTimeUnit val="years"/>
      </c:dateAx>
      <c:valAx>
        <c:axId val="8838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37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426368"/>
        <c:axId val="88428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426368"/>
        <c:axId val="88428544"/>
      </c:lineChart>
      <c:dateAx>
        <c:axId val="88426368"/>
        <c:scaling>
          <c:orientation val="minMax"/>
        </c:scaling>
        <c:delete val="1"/>
        <c:axPos val="b"/>
        <c:numFmt formatCode="ge" sourceLinked="1"/>
        <c:majorTickMark val="none"/>
        <c:minorTickMark val="none"/>
        <c:tickLblPos val="none"/>
        <c:crossAx val="88428544"/>
        <c:crosses val="autoZero"/>
        <c:auto val="1"/>
        <c:lblOffset val="100"/>
        <c:baseTimeUnit val="years"/>
      </c:dateAx>
      <c:valAx>
        <c:axId val="88428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26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464000"/>
        <c:axId val="8815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464000"/>
        <c:axId val="88150400"/>
      </c:lineChart>
      <c:dateAx>
        <c:axId val="88464000"/>
        <c:scaling>
          <c:orientation val="minMax"/>
        </c:scaling>
        <c:delete val="1"/>
        <c:axPos val="b"/>
        <c:numFmt formatCode="ge" sourceLinked="1"/>
        <c:majorTickMark val="none"/>
        <c:minorTickMark val="none"/>
        <c:tickLblPos val="none"/>
        <c:crossAx val="88150400"/>
        <c:crosses val="autoZero"/>
        <c:auto val="1"/>
        <c:lblOffset val="100"/>
        <c:baseTimeUnit val="years"/>
      </c:dateAx>
      <c:valAx>
        <c:axId val="8815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6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formatCode="#,##0.00;&quot;△&quot;#,##0.00;&quot;-&quot;">
                  <c:v>7259.93</c:v>
                </c:pt>
              </c:numCache>
            </c:numRef>
          </c:val>
        </c:ser>
        <c:dLbls>
          <c:showLegendKey val="0"/>
          <c:showVal val="0"/>
          <c:showCatName val="0"/>
          <c:showSerName val="0"/>
          <c:showPercent val="0"/>
          <c:showBubbleSize val="0"/>
        </c:dLbls>
        <c:gapWidth val="150"/>
        <c:axId val="88188416"/>
        <c:axId val="88190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1716.82</c:v>
                </c:pt>
                <c:pt idx="1">
                  <c:v>1554.05</c:v>
                </c:pt>
                <c:pt idx="2">
                  <c:v>1671.86</c:v>
                </c:pt>
                <c:pt idx="3">
                  <c:v>1434.89</c:v>
                </c:pt>
                <c:pt idx="4">
                  <c:v>1298.9100000000001</c:v>
                </c:pt>
              </c:numCache>
            </c:numRef>
          </c:val>
          <c:smooth val="0"/>
        </c:ser>
        <c:dLbls>
          <c:showLegendKey val="0"/>
          <c:showVal val="0"/>
          <c:showCatName val="0"/>
          <c:showSerName val="0"/>
          <c:showPercent val="0"/>
          <c:showBubbleSize val="0"/>
        </c:dLbls>
        <c:marker val="1"/>
        <c:smooth val="0"/>
        <c:axId val="88188416"/>
        <c:axId val="88190336"/>
      </c:lineChart>
      <c:dateAx>
        <c:axId val="88188416"/>
        <c:scaling>
          <c:orientation val="minMax"/>
        </c:scaling>
        <c:delete val="1"/>
        <c:axPos val="b"/>
        <c:numFmt formatCode="ge" sourceLinked="1"/>
        <c:majorTickMark val="none"/>
        <c:minorTickMark val="none"/>
        <c:tickLblPos val="none"/>
        <c:crossAx val="88190336"/>
        <c:crosses val="autoZero"/>
        <c:auto val="1"/>
        <c:lblOffset val="100"/>
        <c:baseTimeUnit val="years"/>
      </c:dateAx>
      <c:valAx>
        <c:axId val="8819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18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36.64</c:v>
                </c:pt>
                <c:pt idx="1">
                  <c:v>19.239999999999998</c:v>
                </c:pt>
                <c:pt idx="2">
                  <c:v>45.98</c:v>
                </c:pt>
                <c:pt idx="3">
                  <c:v>42.67</c:v>
                </c:pt>
                <c:pt idx="4">
                  <c:v>29.3</c:v>
                </c:pt>
              </c:numCache>
            </c:numRef>
          </c:val>
        </c:ser>
        <c:dLbls>
          <c:showLegendKey val="0"/>
          <c:showVal val="0"/>
          <c:showCatName val="0"/>
          <c:showSerName val="0"/>
          <c:showPercent val="0"/>
          <c:showBubbleSize val="0"/>
        </c:dLbls>
        <c:gapWidth val="150"/>
        <c:axId val="88208512"/>
        <c:axId val="8821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51.73</c:v>
                </c:pt>
                <c:pt idx="1">
                  <c:v>53.01</c:v>
                </c:pt>
                <c:pt idx="2">
                  <c:v>50.54</c:v>
                </c:pt>
                <c:pt idx="3">
                  <c:v>66.22</c:v>
                </c:pt>
                <c:pt idx="4">
                  <c:v>69.87</c:v>
                </c:pt>
              </c:numCache>
            </c:numRef>
          </c:val>
          <c:smooth val="0"/>
        </c:ser>
        <c:dLbls>
          <c:showLegendKey val="0"/>
          <c:showVal val="0"/>
          <c:showCatName val="0"/>
          <c:showSerName val="0"/>
          <c:showPercent val="0"/>
          <c:showBubbleSize val="0"/>
        </c:dLbls>
        <c:marker val="1"/>
        <c:smooth val="0"/>
        <c:axId val="88208512"/>
        <c:axId val="88210432"/>
      </c:lineChart>
      <c:dateAx>
        <c:axId val="88208512"/>
        <c:scaling>
          <c:orientation val="minMax"/>
        </c:scaling>
        <c:delete val="1"/>
        <c:axPos val="b"/>
        <c:numFmt formatCode="ge" sourceLinked="1"/>
        <c:majorTickMark val="none"/>
        <c:minorTickMark val="none"/>
        <c:tickLblPos val="none"/>
        <c:crossAx val="88210432"/>
        <c:crosses val="autoZero"/>
        <c:auto val="1"/>
        <c:lblOffset val="100"/>
        <c:baseTimeUnit val="years"/>
      </c:dateAx>
      <c:valAx>
        <c:axId val="8821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20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630.28</c:v>
                </c:pt>
                <c:pt idx="1">
                  <c:v>1183.79</c:v>
                </c:pt>
                <c:pt idx="2">
                  <c:v>488.31</c:v>
                </c:pt>
                <c:pt idx="3">
                  <c:v>537.20000000000005</c:v>
                </c:pt>
                <c:pt idx="4">
                  <c:v>774.57</c:v>
                </c:pt>
              </c:numCache>
            </c:numRef>
          </c:val>
        </c:ser>
        <c:dLbls>
          <c:showLegendKey val="0"/>
          <c:showVal val="0"/>
          <c:showCatName val="0"/>
          <c:showSerName val="0"/>
          <c:showPercent val="0"/>
          <c:showBubbleSize val="0"/>
        </c:dLbls>
        <c:gapWidth val="150"/>
        <c:axId val="88295680"/>
        <c:axId val="88330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310.47000000000003</c:v>
                </c:pt>
                <c:pt idx="1">
                  <c:v>299.39</c:v>
                </c:pt>
                <c:pt idx="2">
                  <c:v>320.36</c:v>
                </c:pt>
                <c:pt idx="3">
                  <c:v>246.72</c:v>
                </c:pt>
                <c:pt idx="4">
                  <c:v>234.96</c:v>
                </c:pt>
              </c:numCache>
            </c:numRef>
          </c:val>
          <c:smooth val="0"/>
        </c:ser>
        <c:dLbls>
          <c:showLegendKey val="0"/>
          <c:showVal val="0"/>
          <c:showCatName val="0"/>
          <c:showSerName val="0"/>
          <c:showPercent val="0"/>
          <c:showBubbleSize val="0"/>
        </c:dLbls>
        <c:marker val="1"/>
        <c:smooth val="0"/>
        <c:axId val="88295680"/>
        <c:axId val="88330624"/>
      </c:lineChart>
      <c:dateAx>
        <c:axId val="88295680"/>
        <c:scaling>
          <c:orientation val="minMax"/>
        </c:scaling>
        <c:delete val="1"/>
        <c:axPos val="b"/>
        <c:numFmt formatCode="ge" sourceLinked="1"/>
        <c:majorTickMark val="none"/>
        <c:minorTickMark val="none"/>
        <c:tickLblPos val="none"/>
        <c:crossAx val="88330624"/>
        <c:crosses val="autoZero"/>
        <c:auto val="1"/>
        <c:lblOffset val="100"/>
        <c:baseTimeUnit val="years"/>
      </c:dateAx>
      <c:valAx>
        <c:axId val="8833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29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 zoomScaleNormal="100" workbookViewId="0">
      <selection activeCell="BL16" sqref="BL16:BZ4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長野県　小谷村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
        <v>122</v>
      </c>
      <c r="AE8" s="49"/>
      <c r="AF8" s="49"/>
      <c r="AG8" s="49"/>
      <c r="AH8" s="49"/>
      <c r="AI8" s="49"/>
      <c r="AJ8" s="49"/>
      <c r="AK8" s="4"/>
      <c r="AL8" s="50">
        <f>データ!S6</f>
        <v>3042</v>
      </c>
      <c r="AM8" s="50"/>
      <c r="AN8" s="50"/>
      <c r="AO8" s="50"/>
      <c r="AP8" s="50"/>
      <c r="AQ8" s="50"/>
      <c r="AR8" s="50"/>
      <c r="AS8" s="50"/>
      <c r="AT8" s="45">
        <f>データ!T6</f>
        <v>267.91000000000003</v>
      </c>
      <c r="AU8" s="45"/>
      <c r="AV8" s="45"/>
      <c r="AW8" s="45"/>
      <c r="AX8" s="45"/>
      <c r="AY8" s="45"/>
      <c r="AZ8" s="45"/>
      <c r="BA8" s="45"/>
      <c r="BB8" s="45">
        <f>データ!U6</f>
        <v>11.35</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11.95</v>
      </c>
      <c r="Q10" s="45"/>
      <c r="R10" s="45"/>
      <c r="S10" s="45"/>
      <c r="T10" s="45"/>
      <c r="U10" s="45"/>
      <c r="V10" s="45"/>
      <c r="W10" s="45">
        <f>データ!Q6</f>
        <v>65.95</v>
      </c>
      <c r="X10" s="45"/>
      <c r="Y10" s="45"/>
      <c r="Z10" s="45"/>
      <c r="AA10" s="45"/>
      <c r="AB10" s="45"/>
      <c r="AC10" s="45"/>
      <c r="AD10" s="50">
        <f>データ!R6</f>
        <v>3800</v>
      </c>
      <c r="AE10" s="50"/>
      <c r="AF10" s="50"/>
      <c r="AG10" s="50"/>
      <c r="AH10" s="50"/>
      <c r="AI10" s="50"/>
      <c r="AJ10" s="50"/>
      <c r="AK10" s="2"/>
      <c r="AL10" s="50">
        <f>データ!V6</f>
        <v>356</v>
      </c>
      <c r="AM10" s="50"/>
      <c r="AN10" s="50"/>
      <c r="AO10" s="50"/>
      <c r="AP10" s="50"/>
      <c r="AQ10" s="50"/>
      <c r="AR10" s="50"/>
      <c r="AS10" s="50"/>
      <c r="AT10" s="45">
        <f>データ!W6</f>
        <v>0.34</v>
      </c>
      <c r="AU10" s="45"/>
      <c r="AV10" s="45"/>
      <c r="AW10" s="45"/>
      <c r="AX10" s="45"/>
      <c r="AY10" s="45"/>
      <c r="AZ10" s="45"/>
      <c r="BA10" s="45"/>
      <c r="BB10" s="45">
        <f>データ!X6</f>
        <v>1047.06</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125</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56</v>
      </c>
      <c r="N86" s="26" t="s">
        <v>56</v>
      </c>
      <c r="O86" s="26"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204862</v>
      </c>
      <c r="D6" s="33">
        <f t="shared" si="3"/>
        <v>47</v>
      </c>
      <c r="E6" s="33">
        <f t="shared" si="3"/>
        <v>17</v>
      </c>
      <c r="F6" s="33">
        <f t="shared" si="3"/>
        <v>4</v>
      </c>
      <c r="G6" s="33">
        <f t="shared" si="3"/>
        <v>0</v>
      </c>
      <c r="H6" s="33" t="str">
        <f t="shared" si="3"/>
        <v>長野県　小谷村</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11.95</v>
      </c>
      <c r="Q6" s="34">
        <f t="shared" si="3"/>
        <v>65.95</v>
      </c>
      <c r="R6" s="34">
        <f t="shared" si="3"/>
        <v>3800</v>
      </c>
      <c r="S6" s="34">
        <f t="shared" si="3"/>
        <v>3042</v>
      </c>
      <c r="T6" s="34">
        <f t="shared" si="3"/>
        <v>267.91000000000003</v>
      </c>
      <c r="U6" s="34">
        <f t="shared" si="3"/>
        <v>11.35</v>
      </c>
      <c r="V6" s="34">
        <f t="shared" si="3"/>
        <v>356</v>
      </c>
      <c r="W6" s="34">
        <f t="shared" si="3"/>
        <v>0.34</v>
      </c>
      <c r="X6" s="34">
        <f t="shared" si="3"/>
        <v>1047.06</v>
      </c>
      <c r="Y6" s="35">
        <f>IF(Y7="",NA(),Y7)</f>
        <v>99.9</v>
      </c>
      <c r="Z6" s="35">
        <f t="shared" ref="Z6:AH6" si="4">IF(Z7="",NA(),Z7)</f>
        <v>56.49</v>
      </c>
      <c r="AA6" s="35">
        <f t="shared" si="4"/>
        <v>42.59</v>
      </c>
      <c r="AB6" s="35">
        <f t="shared" si="4"/>
        <v>42.24</v>
      </c>
      <c r="AC6" s="35">
        <f t="shared" si="4"/>
        <v>45.62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5">
        <f t="shared" si="7"/>
        <v>7259.93</v>
      </c>
      <c r="BK6" s="35">
        <f t="shared" si="7"/>
        <v>1716.82</v>
      </c>
      <c r="BL6" s="35">
        <f t="shared" si="7"/>
        <v>1554.05</v>
      </c>
      <c r="BM6" s="35">
        <f t="shared" si="7"/>
        <v>1671.86</v>
      </c>
      <c r="BN6" s="35">
        <f t="shared" si="7"/>
        <v>1434.89</v>
      </c>
      <c r="BO6" s="35">
        <f t="shared" si="7"/>
        <v>1298.9100000000001</v>
      </c>
      <c r="BP6" s="34" t="str">
        <f>IF(BP7="","",IF(BP7="-","【-】","【"&amp;SUBSTITUTE(TEXT(BP7,"#,##0.00"),"-","△")&amp;"】"))</f>
        <v>【1,348.09】</v>
      </c>
      <c r="BQ6" s="35">
        <f>IF(BQ7="",NA(),BQ7)</f>
        <v>36.64</v>
      </c>
      <c r="BR6" s="35">
        <f t="shared" ref="BR6:BZ6" si="8">IF(BR7="",NA(),BR7)</f>
        <v>19.239999999999998</v>
      </c>
      <c r="BS6" s="35">
        <f t="shared" si="8"/>
        <v>45.98</v>
      </c>
      <c r="BT6" s="35">
        <f t="shared" si="8"/>
        <v>42.67</v>
      </c>
      <c r="BU6" s="35">
        <f t="shared" si="8"/>
        <v>29.3</v>
      </c>
      <c r="BV6" s="35">
        <f t="shared" si="8"/>
        <v>51.73</v>
      </c>
      <c r="BW6" s="35">
        <f t="shared" si="8"/>
        <v>53.01</v>
      </c>
      <c r="BX6" s="35">
        <f t="shared" si="8"/>
        <v>50.54</v>
      </c>
      <c r="BY6" s="35">
        <f t="shared" si="8"/>
        <v>66.22</v>
      </c>
      <c r="BZ6" s="35">
        <f t="shared" si="8"/>
        <v>69.87</v>
      </c>
      <c r="CA6" s="34" t="str">
        <f>IF(CA7="","",IF(CA7="-","【-】","【"&amp;SUBSTITUTE(TEXT(CA7,"#,##0.00"),"-","△")&amp;"】"))</f>
        <v>【69.80】</v>
      </c>
      <c r="CB6" s="35">
        <f>IF(CB7="",NA(),CB7)</f>
        <v>630.28</v>
      </c>
      <c r="CC6" s="35">
        <f t="shared" ref="CC6:CK6" si="9">IF(CC7="",NA(),CC7)</f>
        <v>1183.79</v>
      </c>
      <c r="CD6" s="35">
        <f t="shared" si="9"/>
        <v>488.31</v>
      </c>
      <c r="CE6" s="35">
        <f t="shared" si="9"/>
        <v>537.20000000000005</v>
      </c>
      <c r="CF6" s="35">
        <f t="shared" si="9"/>
        <v>774.57</v>
      </c>
      <c r="CG6" s="35">
        <f t="shared" si="9"/>
        <v>310.47000000000003</v>
      </c>
      <c r="CH6" s="35">
        <f t="shared" si="9"/>
        <v>299.39</v>
      </c>
      <c r="CI6" s="35">
        <f t="shared" si="9"/>
        <v>320.36</v>
      </c>
      <c r="CJ6" s="35">
        <f t="shared" si="9"/>
        <v>246.72</v>
      </c>
      <c r="CK6" s="35">
        <f t="shared" si="9"/>
        <v>234.96</v>
      </c>
      <c r="CL6" s="34" t="str">
        <f>IF(CL7="","",IF(CL7="-","【-】","【"&amp;SUBSTITUTE(TEXT(CL7,"#,##0.00"),"-","△")&amp;"】"))</f>
        <v>【232.54】</v>
      </c>
      <c r="CM6" s="35">
        <f>IF(CM7="",NA(),CM7)</f>
        <v>12.32</v>
      </c>
      <c r="CN6" s="35">
        <f t="shared" ref="CN6:CV6" si="10">IF(CN7="",NA(),CN7)</f>
        <v>12.91</v>
      </c>
      <c r="CO6" s="35">
        <f t="shared" si="10"/>
        <v>12.49</v>
      </c>
      <c r="CP6" s="35">
        <f t="shared" si="10"/>
        <v>13.16</v>
      </c>
      <c r="CQ6" s="35">
        <f t="shared" si="10"/>
        <v>12.57</v>
      </c>
      <c r="CR6" s="35">
        <f t="shared" si="10"/>
        <v>36.67</v>
      </c>
      <c r="CS6" s="35">
        <f t="shared" si="10"/>
        <v>36.200000000000003</v>
      </c>
      <c r="CT6" s="35">
        <f t="shared" si="10"/>
        <v>34.74</v>
      </c>
      <c r="CU6" s="35">
        <f t="shared" si="10"/>
        <v>41.35</v>
      </c>
      <c r="CV6" s="35">
        <f t="shared" si="10"/>
        <v>42.9</v>
      </c>
      <c r="CW6" s="34" t="str">
        <f>IF(CW7="","",IF(CW7="-","【-】","【"&amp;SUBSTITUTE(TEXT(CW7,"#,##0.00"),"-","△")&amp;"】"))</f>
        <v>【42.17】</v>
      </c>
      <c r="CX6" s="35">
        <f>IF(CX7="",NA(),CX7)</f>
        <v>64.45</v>
      </c>
      <c r="CY6" s="35">
        <f t="shared" ref="CY6:DG6" si="11">IF(CY7="",NA(),CY7)</f>
        <v>53.87</v>
      </c>
      <c r="CZ6" s="35">
        <f t="shared" si="11"/>
        <v>57.19</v>
      </c>
      <c r="DA6" s="35">
        <f t="shared" si="11"/>
        <v>69.94</v>
      </c>
      <c r="DB6" s="35">
        <f t="shared" si="11"/>
        <v>65.45</v>
      </c>
      <c r="DC6" s="35">
        <f t="shared" si="11"/>
        <v>71.239999999999995</v>
      </c>
      <c r="DD6" s="35">
        <f t="shared" si="11"/>
        <v>71.069999999999993</v>
      </c>
      <c r="DE6" s="35">
        <f t="shared" si="11"/>
        <v>70.14</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7.0000000000000007E-2</v>
      </c>
      <c r="EL6" s="35">
        <f t="shared" si="14"/>
        <v>0.08</v>
      </c>
      <c r="EM6" s="35">
        <f t="shared" si="14"/>
        <v>7.0000000000000007E-2</v>
      </c>
      <c r="EN6" s="35">
        <f t="shared" si="14"/>
        <v>0.09</v>
      </c>
      <c r="EO6" s="34" t="str">
        <f>IF(EO7="","",IF(EO7="-","【-】","【"&amp;SUBSTITUTE(TEXT(EO7,"#,##0.00"),"-","△")&amp;"】"))</f>
        <v>【0.09】</v>
      </c>
    </row>
    <row r="7" spans="1:145" s="36" customFormat="1" x14ac:dyDescent="0.15">
      <c r="A7" s="28"/>
      <c r="B7" s="37">
        <v>2016</v>
      </c>
      <c r="C7" s="37">
        <v>204862</v>
      </c>
      <c r="D7" s="37">
        <v>47</v>
      </c>
      <c r="E7" s="37">
        <v>17</v>
      </c>
      <c r="F7" s="37">
        <v>4</v>
      </c>
      <c r="G7" s="37">
        <v>0</v>
      </c>
      <c r="H7" s="37" t="s">
        <v>110</v>
      </c>
      <c r="I7" s="37" t="s">
        <v>111</v>
      </c>
      <c r="J7" s="37" t="s">
        <v>112</v>
      </c>
      <c r="K7" s="37" t="s">
        <v>113</v>
      </c>
      <c r="L7" s="37" t="s">
        <v>114</v>
      </c>
      <c r="M7" s="37"/>
      <c r="N7" s="38" t="s">
        <v>115</v>
      </c>
      <c r="O7" s="38" t="s">
        <v>116</v>
      </c>
      <c r="P7" s="38">
        <v>11.95</v>
      </c>
      <c r="Q7" s="38">
        <v>65.95</v>
      </c>
      <c r="R7" s="38">
        <v>3800</v>
      </c>
      <c r="S7" s="38">
        <v>3042</v>
      </c>
      <c r="T7" s="38">
        <v>267.91000000000003</v>
      </c>
      <c r="U7" s="38">
        <v>11.35</v>
      </c>
      <c r="V7" s="38">
        <v>356</v>
      </c>
      <c r="W7" s="38">
        <v>0.34</v>
      </c>
      <c r="X7" s="38">
        <v>1047.06</v>
      </c>
      <c r="Y7" s="38">
        <v>99.9</v>
      </c>
      <c r="Z7" s="38">
        <v>56.49</v>
      </c>
      <c r="AA7" s="38">
        <v>42.59</v>
      </c>
      <c r="AB7" s="38">
        <v>42.24</v>
      </c>
      <c r="AC7" s="38">
        <v>45.62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7259.93</v>
      </c>
      <c r="BK7" s="38">
        <v>1716.82</v>
      </c>
      <c r="BL7" s="38">
        <v>1554.05</v>
      </c>
      <c r="BM7" s="38">
        <v>1671.86</v>
      </c>
      <c r="BN7" s="38">
        <v>1434.89</v>
      </c>
      <c r="BO7" s="38">
        <v>1298.9100000000001</v>
      </c>
      <c r="BP7" s="38">
        <v>1348.09</v>
      </c>
      <c r="BQ7" s="38">
        <v>36.64</v>
      </c>
      <c r="BR7" s="38">
        <v>19.239999999999998</v>
      </c>
      <c r="BS7" s="38">
        <v>45.98</v>
      </c>
      <c r="BT7" s="38">
        <v>42.67</v>
      </c>
      <c r="BU7" s="38">
        <v>29.3</v>
      </c>
      <c r="BV7" s="38">
        <v>51.73</v>
      </c>
      <c r="BW7" s="38">
        <v>53.01</v>
      </c>
      <c r="BX7" s="38">
        <v>50.54</v>
      </c>
      <c r="BY7" s="38">
        <v>66.22</v>
      </c>
      <c r="BZ7" s="38">
        <v>69.87</v>
      </c>
      <c r="CA7" s="38">
        <v>69.8</v>
      </c>
      <c r="CB7" s="38">
        <v>630.28</v>
      </c>
      <c r="CC7" s="38">
        <v>1183.79</v>
      </c>
      <c r="CD7" s="38">
        <v>488.31</v>
      </c>
      <c r="CE7" s="38">
        <v>537.20000000000005</v>
      </c>
      <c r="CF7" s="38">
        <v>774.57</v>
      </c>
      <c r="CG7" s="38">
        <v>310.47000000000003</v>
      </c>
      <c r="CH7" s="38">
        <v>299.39</v>
      </c>
      <c r="CI7" s="38">
        <v>320.36</v>
      </c>
      <c r="CJ7" s="38">
        <v>246.72</v>
      </c>
      <c r="CK7" s="38">
        <v>234.96</v>
      </c>
      <c r="CL7" s="38">
        <v>232.54</v>
      </c>
      <c r="CM7" s="38">
        <v>12.32</v>
      </c>
      <c r="CN7" s="38">
        <v>12.91</v>
      </c>
      <c r="CO7" s="38">
        <v>12.49</v>
      </c>
      <c r="CP7" s="38">
        <v>13.16</v>
      </c>
      <c r="CQ7" s="38">
        <v>12.57</v>
      </c>
      <c r="CR7" s="38">
        <v>36.67</v>
      </c>
      <c r="CS7" s="38">
        <v>36.200000000000003</v>
      </c>
      <c r="CT7" s="38">
        <v>34.74</v>
      </c>
      <c r="CU7" s="38">
        <v>41.35</v>
      </c>
      <c r="CV7" s="38">
        <v>42.9</v>
      </c>
      <c r="CW7" s="38">
        <v>42.17</v>
      </c>
      <c r="CX7" s="38">
        <v>64.45</v>
      </c>
      <c r="CY7" s="38">
        <v>53.87</v>
      </c>
      <c r="CZ7" s="38">
        <v>57.19</v>
      </c>
      <c r="DA7" s="38">
        <v>69.94</v>
      </c>
      <c r="DB7" s="38">
        <v>65.45</v>
      </c>
      <c r="DC7" s="38">
        <v>71.239999999999995</v>
      </c>
      <c r="DD7" s="38">
        <v>71.069999999999993</v>
      </c>
      <c r="DE7" s="38">
        <v>70.14</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7.0000000000000007E-2</v>
      </c>
      <c r="EL7" s="38">
        <v>0.08</v>
      </c>
      <c r="EM7" s="38">
        <v>7.0000000000000007E-2</v>
      </c>
      <c r="EN7" s="38">
        <v>0.09</v>
      </c>
      <c r="EO7" s="38">
        <v>0.09</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cp:lastPrinted>2018-02-05T05:14:59Z</cp:lastPrinted>
  <dcterms:created xsi:type="dcterms:W3CDTF">2017-12-25T02:19:27Z</dcterms:created>
  <dcterms:modified xsi:type="dcterms:W3CDTF">2018-02-05T05:15:04Z</dcterms:modified>
  <cp:category/>
</cp:coreProperties>
</file>