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zHKUnJiYDw/Hn+m8DYxG+HNzAsZaHbQNb/Bx8G660VC8P6SOhfdveKEwUGQ29+wzTRvFqkp+DQWgY+m23D7dQ==" workbookSaltValue="Q4RD5JF7BcYZAtrNrAyxz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<sst xmlns="http://schemas.openxmlformats.org/spreadsheetml/2006/main" count="240" uniqueCount="125">
  <si>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</si>
  <si>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</si>
  <si>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</si>
  <si>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</si>
  <si>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</si>
  <si>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</si>
  <si>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</si>
  <si>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</si>
  <si>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</si>
  <si>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</si>
  <si>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</si>
  <si>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</si>
  <si>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</si>
  <si>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</si>
  <si>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</si>
  <si>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</si>
  <si>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</si>
  <si>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</si>
  <si>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</si>
  <si>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</si>
  <si>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</si>
  <si>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</si>
  <si>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</si>
  <si>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</si>
  <si>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</si>
  <si>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</si>
  <si>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</si>
  <si>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</si>
  <si>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</si>
  <si>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</si>
  <si>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</si>
  <si>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</si>
  <si>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</si>
  <si>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</si>
  <si>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</si>
  <si>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</si>
  <si>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</si>
  <si>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</si>
  <si>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</si>
  <si>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</si>
  <si>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</si>
  <si>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</si>
  <si>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</si>
  <si>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</si>
  <si>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</si>
  <si>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</si>
  <si>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</si>
  <si>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</si>
  <si>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</si>
  <si>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</si>
  <si>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</si>
  <si>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</si>
  <si>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</si>
  <si>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</si>
  <si>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</si>
  <si>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</si>
  <si>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</si>
  <si>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</si>
  <si>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</si>
  <si>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</si>
  <si>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</si>
  <si>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</si>
  <si>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</si>
  <si>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</si>
  <si>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</si>
  <si>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</si>
  <si>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</si>
  <si>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</si>
  <si>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</si>
  <si>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</si>
  <si>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</si>
  <si>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</si>
  <si>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</si>
  <si>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</si>
  <si>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</si>
  <si>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</si>
  <si>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</si>
  <si>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</si>
  <si>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</si>
  <si>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</si>
  <si>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</si>
  <si>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</si>
  <si>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</si>
  <si>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</si>
  <si>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</si>
  <si>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</si>
  <si>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</si>
  <si>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</si>
  <si>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</si>
  <si>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</si>
  <si>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</si>
  <si>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</si>
  <si>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</si>
  <si>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</si>
  <si>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</si>
  <si>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</si>
  <si>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</si>
  <si>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</si>
  <si>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</si>
  <si>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</si>
  <si>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</si>
  <si>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</si>
  <si>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</si>
  <si>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</si>
  <si>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</si>
  <si>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</si>
  <si>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</si>
  <si>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</si>
  <si>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</si>
  <si>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筑北村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</si>
  <si>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</si>
  <si>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</si>
  <si>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</si>
  <si>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</si>
  <si>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</si>
  <si>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</si>
  <si>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</si>
  <si>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</si>
  <si>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</si>
  <si>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</si>
  <si>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</si>
  <si>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農業集落排水処理施設は地理的要因により5施設があり、最も古い施設は20年以上経過し、施設の老朽化が進んでいる。近年2施設については機能強化を行い長寿命化を図った。他の施設についても簡易診断を行っている。
　平成28年度において現有財産の把握を完了し、今後の長期修繕計画を策定することにより、維持の指標とします。              
</t>
    <phoneticPr fontId="4"/>
  </si>
  <si>
    <t>非設置</t>
    <rPh sb="0" eb="1">
      <t>ヒ</t>
    </rPh>
    <rPh sb="1" eb="3">
      <t>セッチ</t>
    </rPh>
    <phoneticPr fontId="4"/>
  </si>
  <si>
    <t xml:space="preserve">①収益的収支比率：資産台帳作成等に経費を要したため、一般会計からの繰入金に大きく依存している。
④企業債残高対事業規模比率：債務残高は減少してきているため、減少傾向にある。
⑤経費回収率・⑥汚水処理原価：機能強化事業の完了に伴う地方債借入額の減により経費回収率は減少したが、汚水処理費の増により汚水処理原価は増加した。
⑦施設利用率：地区によっては施設への接続率が低いところもあり、汚水処理人口の減少により施設利用率が低い状況である。
⑧水洗化率：供用率向上の普及推進により全国平均より高い水準を維持できているが人口減少により、昨年を下回った。           
</t>
    <rPh sb="102" eb="104">
      <t>キノウ</t>
    </rPh>
    <rPh sb="104" eb="106">
      <t>キョウカ</t>
    </rPh>
    <rPh sb="106" eb="108">
      <t>ジギョウ</t>
    </rPh>
    <rPh sb="109" eb="111">
      <t>カンリョウ</t>
    </rPh>
    <rPh sb="112" eb="113">
      <t>トモナ</t>
    </rPh>
    <rPh sb="114" eb="117">
      <t>チホウサイ</t>
    </rPh>
    <rPh sb="117" eb="119">
      <t>カリイレ</t>
    </rPh>
    <rPh sb="119" eb="120">
      <t>ガク</t>
    </rPh>
    <rPh sb="121" eb="122">
      <t>ゲン</t>
    </rPh>
    <rPh sb="143" eb="144">
      <t>ゾウ</t>
    </rPh>
    <phoneticPr fontId="4"/>
  </si>
  <si>
    <t xml:space="preserve">　今年度、料金改定を行い来年度より施行されることとなった。今後、人口減少による料金収入の減少を考慮しつつ、計画的修繕による施設の長寿命、施設の統合も検討する。また、数年毎に経営健全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</si>
</sst>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96128"/>
        <c:axId val="1096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9696128"/>
        <c:axId val="109698048"/>
      </c:lineChart>
      <c:dateAx>
        <c:axId val="109696128"/>
        <c:scaling>
          <c:orientation val="minMax"/>
        </c:scaling>
        <c:delete val="1"/>
        <c:axPos val="b"/>
        <c:numFmt formatCode="ge" sourceLinked="1"/>
        <c:majorTickMark val="none"/>
        <c:minorTickMark val="none"/>
        <c:tickLblPos val="none"/>
        <c:crossAx val="109698048"/>
        <c:crosses val="autoZero"/>
        <c:auto val="1"/>
        <c:lblOffset val="100"/>
        <c:baseTimeUnit val="years"/>
      </c:dateAx>
      <c:valAx>
        <c:axId val="1096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49.56</c:v>
                </c:pt>
                <c:pt idx="1">
                  <c:v>49.85</c:v>
                </c:pt>
                <c:pt idx="2">
                  <c:v>48.16</c:v>
                </c:pt>
                <c:pt idx="3">
                  <c:v>47.64</c:v>
                </c:pt>
                <c:pt idx="4">
                  <c:v>47.64</c:v>
                </c:pt>
              </c:numCache>
            </c:numRef>
          </c:val>
        </c:ser>
        <c:dLbls>
          <c:showLegendKey val="0"/>
          <c:showVal val="0"/>
          <c:showCatName val="0"/>
          <c:showSerName val="0"/>
          <c:showPercent val="0"/>
          <c:showBubbleSize val="0"/>
        </c:dLbls>
        <c:gapWidth val="150"/>
        <c:axId val="117257728"/>
        <c:axId val="117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7257728"/>
        <c:axId val="117259648"/>
      </c:lineChart>
      <c:dateAx>
        <c:axId val="117257728"/>
        <c:scaling>
          <c:orientation val="minMax"/>
        </c:scaling>
        <c:delete val="1"/>
        <c:axPos val="b"/>
        <c:numFmt formatCode="ge" sourceLinked="1"/>
        <c:majorTickMark val="none"/>
        <c:minorTickMark val="none"/>
        <c:tickLblPos val="none"/>
        <c:crossAx val="117259648"/>
        <c:crosses val="autoZero"/>
        <c:auto val="1"/>
        <c:lblOffset val="100"/>
        <c:baseTimeUnit val="years"/>
      </c:dateAx>
      <c:valAx>
        <c:axId val="117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92.65</c:v>
                </c:pt>
                <c:pt idx="1">
                  <c:v>92.38</c:v>
                </c:pt>
                <c:pt idx="2">
                  <c:v>91.79</c:v>
                </c:pt>
                <c:pt idx="3">
                  <c:v>91.52</c:v>
                </c:pt>
                <c:pt idx="4">
                  <c:v>91.08</c:v>
                </c:pt>
              </c:numCache>
            </c:numRef>
          </c:val>
        </c:ser>
        <c:dLbls>
          <c:showLegendKey val="0"/>
          <c:showVal val="0"/>
          <c:showCatName val="0"/>
          <c:showSerName val="0"/>
          <c:showPercent val="0"/>
          <c:showBubbleSize val="0"/>
        </c:dLbls>
        <c:gapWidth val="150"/>
        <c:axId val="117303168"/>
        <c:axId val="1173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7303168"/>
        <c:axId val="117304704"/>
      </c:lineChart>
      <c:dateAx>
        <c:axId val="117303168"/>
        <c:scaling>
          <c:orientation val="minMax"/>
        </c:scaling>
        <c:delete val="1"/>
        <c:axPos val="b"/>
        <c:numFmt formatCode="ge" sourceLinked="1"/>
        <c:majorTickMark val="none"/>
        <c:minorTickMark val="none"/>
        <c:tickLblPos val="none"/>
        <c:crossAx val="117304704"/>
        <c:crosses val="autoZero"/>
        <c:auto val="1"/>
        <c:lblOffset val="100"/>
        <c:baseTimeUnit val="years"/>
      </c:dateAx>
      <c:valAx>
        <c:axId val="117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84.73</c:v>
                </c:pt>
                <c:pt idx="1">
                  <c:v>84.15</c:v>
                </c:pt>
                <c:pt idx="2">
                  <c:v>82.77</c:v>
                </c:pt>
                <c:pt idx="3">
                  <c:v>84.63</c:v>
                </c:pt>
                <c:pt idx="4">
                  <c:v>84.88</c:v>
                </c:pt>
              </c:numCache>
            </c:numRef>
          </c:val>
        </c:ser>
        <c:dLbls>
          <c:showLegendKey val="0"/>
          <c:showVal val="0"/>
          <c:showCatName val="0"/>
          <c:showSerName val="0"/>
          <c:showPercent val="0"/>
          <c:showBubbleSize val="0"/>
        </c:dLbls>
        <c:gapWidth val="150"/>
        <c:axId val="109736704"/>
        <c:axId val="1097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36704"/>
        <c:axId val="109738624"/>
      </c:lineChart>
      <c:dateAx>
        <c:axId val="109736704"/>
        <c:scaling>
          <c:orientation val="minMax"/>
        </c:scaling>
        <c:delete val="1"/>
        <c:axPos val="b"/>
        <c:numFmt formatCode="ge" sourceLinked="1"/>
        <c:majorTickMark val="none"/>
        <c:minorTickMark val="none"/>
        <c:tickLblPos val="none"/>
        <c:crossAx val="109738624"/>
        <c:crosses val="autoZero"/>
        <c:auto val="1"/>
        <c:lblOffset val="100"/>
        <c:baseTimeUnit val="years"/>
      </c:dateAx>
      <c:valAx>
        <c:axId val="109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02656"/>
        <c:axId val="1141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02656"/>
        <c:axId val="114104576"/>
      </c:lineChart>
      <c:dateAx>
        <c:axId val="114102656"/>
        <c:scaling>
          <c:orientation val="minMax"/>
        </c:scaling>
        <c:delete val="1"/>
        <c:axPos val="b"/>
        <c:numFmt formatCode="ge" sourceLinked="1"/>
        <c:majorTickMark val="none"/>
        <c:minorTickMark val="none"/>
        <c:tickLblPos val="none"/>
        <c:crossAx val="114104576"/>
        <c:crosses val="autoZero"/>
        <c:auto val="1"/>
        <c:lblOffset val="100"/>
        <c:baseTimeUnit val="years"/>
      </c:dateAx>
      <c:valAx>
        <c:axId val="1141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35040"/>
        <c:axId val="114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35040"/>
        <c:axId val="114136960"/>
      </c:lineChart>
      <c:dateAx>
        <c:axId val="114135040"/>
        <c:scaling>
          <c:orientation val="minMax"/>
        </c:scaling>
        <c:delete val="1"/>
        <c:axPos val="b"/>
        <c:numFmt formatCode="ge" sourceLinked="1"/>
        <c:majorTickMark val="none"/>
        <c:minorTickMark val="none"/>
        <c:tickLblPos val="none"/>
        <c:crossAx val="114136960"/>
        <c:crosses val="autoZero"/>
        <c:auto val="1"/>
        <c:lblOffset val="100"/>
        <c:baseTimeUnit val="years"/>
      </c:dateAx>
      <c:valAx>
        <c:axId val="114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73824"/>
        <c:axId val="1141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73824"/>
        <c:axId val="114184192"/>
      </c:lineChart>
      <c:dateAx>
        <c:axId val="114173824"/>
        <c:scaling>
          <c:orientation val="minMax"/>
        </c:scaling>
        <c:delete val="1"/>
        <c:axPos val="b"/>
        <c:numFmt formatCode="ge" sourceLinked="1"/>
        <c:majorTickMark val="none"/>
        <c:minorTickMark val="none"/>
        <c:tickLblPos val="none"/>
        <c:crossAx val="114184192"/>
        <c:crosses val="autoZero"/>
        <c:auto val="1"/>
        <c:lblOffset val="100"/>
        <c:baseTimeUnit val="years"/>
      </c:dateAx>
      <c:valAx>
        <c:axId val="1141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18496"/>
        <c:axId val="1142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18496"/>
        <c:axId val="114220416"/>
      </c:lineChart>
      <c:dateAx>
        <c:axId val="114218496"/>
        <c:scaling>
          <c:orientation val="minMax"/>
        </c:scaling>
        <c:delete val="1"/>
        <c:axPos val="b"/>
        <c:numFmt formatCode="ge" sourceLinked="1"/>
        <c:majorTickMark val="none"/>
        <c:minorTickMark val="none"/>
        <c:tickLblPos val="none"/>
        <c:crossAx val="114220416"/>
        <c:crosses val="autoZero"/>
        <c:auto val="1"/>
        <c:lblOffset val="100"/>
        <c:baseTimeUnit val="years"/>
      </c:dateAx>
      <c:valAx>
        <c:axId val="114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604.89</c:v>
                </c:pt>
                <c:pt idx="1">
                  <c:v>441.88</c:v>
                </c:pt>
                <c:pt idx="2">
                  <c:v>525.55999999999995</c:v>
                </c:pt>
                <c:pt idx="3">
                  <c:v>1102.1300000000001</c:v>
                </c:pt>
                <c:pt idx="4">
                  <c:v>1036.67</c:v>
                </c:pt>
              </c:numCache>
            </c:numRef>
          </c:val>
        </c:ser>
        <c:dLbls>
          <c:showLegendKey val="0"/>
          <c:showVal val="0"/>
          <c:showCatName val="0"/>
          <c:showSerName val="0"/>
          <c:showPercent val="0"/>
          <c:showBubbleSize val="0"/>
        </c:dLbls>
        <c:gapWidth val="150"/>
        <c:axId val="114258688"/>
        <c:axId val="114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4258688"/>
        <c:axId val="114260608"/>
      </c:lineChart>
      <c:dateAx>
        <c:axId val="114258688"/>
        <c:scaling>
          <c:orientation val="minMax"/>
        </c:scaling>
        <c:delete val="1"/>
        <c:axPos val="b"/>
        <c:numFmt formatCode="ge" sourceLinked="1"/>
        <c:majorTickMark val="none"/>
        <c:minorTickMark val="none"/>
        <c:tickLblPos val="none"/>
        <c:crossAx val="114260608"/>
        <c:crosses val="autoZero"/>
        <c:auto val="1"/>
        <c:lblOffset val="100"/>
        <c:baseTimeUnit val="years"/>
      </c:dateAx>
      <c:valAx>
        <c:axId val="1142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51.16</c:v>
                </c:pt>
                <c:pt idx="1">
                  <c:v>68.209999999999994</c:v>
                </c:pt>
                <c:pt idx="2">
                  <c:v>61.88</c:v>
                </c:pt>
                <c:pt idx="3">
                  <c:v>59.97</c:v>
                </c:pt>
                <c:pt idx="4">
                  <c:v>45.19</c:v>
                </c:pt>
              </c:numCache>
            </c:numRef>
          </c:val>
        </c:ser>
        <c:dLbls>
          <c:showLegendKey val="0"/>
          <c:showVal val="0"/>
          <c:showCatName val="0"/>
          <c:showSerName val="0"/>
          <c:showPercent val="0"/>
          <c:showBubbleSize val="0"/>
        </c:dLbls>
        <c:gapWidth val="150"/>
        <c:axId val="114272896"/>
        <c:axId val="1143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4272896"/>
        <c:axId val="114377472"/>
      </c:lineChart>
      <c:dateAx>
        <c:axId val="114272896"/>
        <c:scaling>
          <c:orientation val="minMax"/>
        </c:scaling>
        <c:delete val="1"/>
        <c:axPos val="b"/>
        <c:numFmt formatCode="ge" sourceLinked="1"/>
        <c:majorTickMark val="none"/>
        <c:minorTickMark val="none"/>
        <c:tickLblPos val="none"/>
        <c:crossAx val="114377472"/>
        <c:crosses val="autoZero"/>
        <c:auto val="1"/>
        <c:lblOffset val="100"/>
        <c:baseTimeUnit val="years"/>
      </c:dateAx>
      <c:valAx>
        <c:axId val="1143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317.08999999999997</c:v>
                </c:pt>
                <c:pt idx="1">
                  <c:v>236.35</c:v>
                </c:pt>
                <c:pt idx="2">
                  <c:v>271.20999999999998</c:v>
                </c:pt>
                <c:pt idx="3">
                  <c:v>295.5</c:v>
                </c:pt>
                <c:pt idx="4">
                  <c:v>372.18</c:v>
                </c:pt>
              </c:numCache>
            </c:numRef>
          </c:val>
        </c:ser>
        <c:dLbls>
          <c:showLegendKey val="0"/>
          <c:showVal val="0"/>
          <c:showCatName val="0"/>
          <c:showSerName val="0"/>
          <c:showPercent val="0"/>
          <c:showBubbleSize val="0"/>
        </c:dLbls>
        <c:gapWidth val="150"/>
        <c:axId val="114411392"/>
        <c:axId val="1144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4411392"/>
        <c:axId val="114413568"/>
      </c:lineChart>
      <c:dateAx>
        <c:axId val="114411392"/>
        <c:scaling>
          <c:orientation val="minMax"/>
        </c:scaling>
        <c:delete val="1"/>
        <c:axPos val="b"/>
        <c:numFmt formatCode="ge" sourceLinked="1"/>
        <c:majorTickMark val="none"/>
        <c:minorTickMark val="none"/>
        <c:tickLblPos val="none"/>
        <c:crossAx val="114413568"/>
        <c:crosses val="autoZero"/>
        <c:auto val="1"/>
        <c:lblOffset val="100"/>
        <c:baseTimeUnit val="years"/>
      </c:dateAx>
      <c:valAx>
        <c:axId val="1144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筑北村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4790</v>
      </c>
      <c r="AM8" s="50"/>
      <c r="AN8" s="50"/>
      <c r="AO8" s="50"/>
      <c r="AP8" s="50"/>
      <c r="AQ8" s="50"/>
      <c r="AR8" s="50"/>
      <c r="AS8" s="50"/>
      <c r="AT8" s="45">
        <f>データ!T6</f>
        <v>99.47</v>
      </c>
      <c r="AU8" s="45"/>
      <c r="AV8" s="45"/>
      <c r="AW8" s="45"/>
      <c r="AX8" s="45"/>
      <c r="AY8" s="45"/>
      <c r="AZ8" s="45"/>
      <c r="BA8" s="45"/>
      <c r="BB8" s="45">
        <f>データ!U6</f>
        <v>48.16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58.48</v>
      </c>
      <c r="Q10" s="45"/>
      <c r="R10" s="45"/>
      <c r="S10" s="45"/>
      <c r="T10" s="45"/>
      <c r="U10" s="45"/>
      <c r="V10" s="45"/>
      <c r="W10" s="45">
        <f>データ!Q6</f>
        <v>100</v>
      </c>
      <c r="X10" s="45"/>
      <c r="Y10" s="45"/>
      <c r="Z10" s="45"/>
      <c r="AA10" s="45"/>
      <c r="AB10" s="45"/>
      <c r="AC10" s="45"/>
      <c r="AD10" s="50">
        <f>データ!R6</f>
        <v>3130</v>
      </c>
      <c r="AE10" s="50"/>
      <c r="AF10" s="50"/>
      <c r="AG10" s="50"/>
      <c r="AH10" s="50"/>
      <c r="AI10" s="50"/>
      <c r="AJ10" s="50"/>
      <c r="AK10" s="2"/>
      <c r="AL10" s="50">
        <f>データ!V6</f>
        <v>2793</v>
      </c>
      <c r="AM10" s="50"/>
      <c r="AN10" s="50"/>
      <c r="AO10" s="50"/>
      <c r="AP10" s="50"/>
      <c r="AQ10" s="50"/>
      <c r="AR10" s="50"/>
      <c r="AS10" s="50"/>
      <c r="AT10" s="45">
        <f>データ!W6</f>
        <v>1.57</v>
      </c>
      <c r="AU10" s="45"/>
      <c r="AV10" s="45"/>
      <c r="AW10" s="45"/>
      <c r="AX10" s="45"/>
      <c r="AY10" s="45"/>
      <c r="AZ10" s="45"/>
      <c r="BA10" s="45"/>
      <c r="BB10" s="45">
        <f>データ!X6</f>
        <v>1778.98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yk1jPZtm2QX2L6Y++Bpqj9AwTjc3cvc5D2DJMVMMQBYqSXMfGOg5CnXZ+8cmUFzMvrctJQNlrn6PAXOTYguiaw==" saltValue="UPnFqvnFw9ilUDYbcZwC6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AY31" sqref="AY31"/>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204528</v>
      </c>
      <c r="D6" s="33">
        <f t="shared" si="3"/>
        <v>47</v>
      </c>
      <c r="E6" s="33">
        <f t="shared" si="3"/>
        <v>17</v>
      </c>
      <c r="F6" s="33">
        <f t="shared" si="3"/>
        <v>5</v>
      </c>
      <c r="G6" s="33">
        <f t="shared" si="3"/>
        <v>0</v>
      </c>
      <c r="H6" s="33" t="str">
        <f t="shared" si="3"/>
        <v>長野県　筑北村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58.48</v>
      </c>
      <c r="Q6" s="34">
        <f t="shared" si="3"/>
        <v>100</v>
      </c>
      <c r="R6" s="34">
        <f t="shared" si="3"/>
        <v>3130</v>
      </c>
      <c r="S6" s="34">
        <f t="shared" si="3"/>
        <v>4790</v>
      </c>
      <c r="T6" s="34">
        <f t="shared" si="3"/>
        <v>99.47</v>
      </c>
      <c r="U6" s="34">
        <f t="shared" si="3"/>
        <v>48.16</v>
      </c>
      <c r="V6" s="34">
        <f t="shared" si="3"/>
        <v>2793</v>
      </c>
      <c r="W6" s="34">
        <f t="shared" si="3"/>
        <v>1.57</v>
      </c>
      <c r="X6" s="34">
        <f t="shared" si="3"/>
        <v>1778.98</v>
      </c>
      <c r="Y6" s="35">
        <f>IF(Y7="",NA(),Y7)</f>
        <v>84.73</v>
      </c>
      <c r="Z6" s="35">
        <f t="shared" ref="Z6:AH6" si="4">IF(Z7="",NA(),Z7)</f>
        <v>84.15</v>
      </c>
      <c r="AA6" s="35">
        <f t="shared" si="4"/>
        <v>82.77</v>
      </c>
      <c r="AB6" s="35">
        <f t="shared" si="4"/>
        <v>84.63</v>
      </c>
      <c r="AC6" s="35">
        <f t="shared" si="4"/>
        <v>84.88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604.89</v>
      </c>
      <c r="BG6" s="35">
        <f t="shared" ref="BG6:BO6" si="7">IF(BG7="",NA(),BG7)</f>
        <v>441.88</v>
      </c>
      <c r="BH6" s="35">
        <f t="shared" si="7"/>
        <v>525.55999999999995</v>
      </c>
      <c r="BI6" s="35">
        <f t="shared" si="7"/>
        <v>1102.1300000000001</v>
      </c>
      <c r="BJ6" s="35">
        <f t="shared" si="7"/>
        <v>1036.67</v>
      </c>
      <c r="BK6" s="35">
        <f t="shared" si="7"/>
        <v>1197.82</v>
      </c>
      <c r="BL6" s="35">
        <f t="shared" si="7"/>
        <v>1126.77</v>
      </c>
      <c r="BM6" s="35">
        <f t="shared" si="7"/>
        <v>1044.8</v>
      </c>
      <c r="BN6" s="35">
        <f t="shared" si="7"/>
        <v>1081.8</v>
      </c>
      <c r="BO6" s="35">
        <f t="shared" si="7"/>
        <v>974.93</v>
      </c>
      <c r="BP6" s="34" t="str">
        <f>IF(BP7="","",IF(BP7="-","【-】","【"&amp;SUBSTITUTE(TEXT(BP7,"#,##0.00"),"-","△")&amp;"】"))</f>
        <v>【914.53】</v>
      </c>
      <c r="BQ6" s="35">
        <f>IF(BQ7="",NA(),BQ7)</f>
        <v>51.16</v>
      </c>
      <c r="BR6" s="35">
        <f t="shared" ref="BR6:BZ6" si="8">IF(BR7="",NA(),BR7)</f>
        <v>68.209999999999994</v>
      </c>
      <c r="BS6" s="35">
        <f t="shared" si="8"/>
        <v>61.88</v>
      </c>
      <c r="BT6" s="35">
        <f t="shared" si="8"/>
        <v>59.97</v>
      </c>
      <c r="BU6" s="35">
        <f t="shared" si="8"/>
        <v>45.19</v>
      </c>
      <c r="BV6" s="35">
        <f t="shared" si="8"/>
        <v>51.03</v>
      </c>
      <c r="BW6" s="35">
        <f t="shared" si="8"/>
        <v>50.9</v>
      </c>
      <c r="BX6" s="35">
        <f t="shared" si="8"/>
        <v>50.82</v>
      </c>
      <c r="BY6" s="35">
        <f t="shared" si="8"/>
        <v>52.19</v>
      </c>
      <c r="BZ6" s="35">
        <f t="shared" si="8"/>
        <v>55.32</v>
      </c>
      <c r="CA6" s="34" t="str">
        <f>IF(CA7="","",IF(CA7="-","【-】","【"&amp;SUBSTITUTE(TEXT(CA7,"#,##0.00"),"-","△")&amp;"】"))</f>
        <v>【55.73】</v>
      </c>
      <c r="CB6" s="35">
        <f>IF(CB7="",NA(),CB7)</f>
        <v>317.08999999999997</v>
      </c>
      <c r="CC6" s="35">
        <f t="shared" ref="CC6:CK6" si="9">IF(CC7="",NA(),CC7)</f>
        <v>236.35</v>
      </c>
      <c r="CD6" s="35">
        <f t="shared" si="9"/>
        <v>271.20999999999998</v>
      </c>
      <c r="CE6" s="35">
        <f t="shared" si="9"/>
        <v>295.5</v>
      </c>
      <c r="CF6" s="35">
        <f t="shared" si="9"/>
        <v>372.18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49.56</v>
      </c>
      <c r="CN6" s="35">
        <f t="shared" ref="CN6:CV6" si="10">IF(CN7="",NA(),CN7)</f>
        <v>49.85</v>
      </c>
      <c r="CO6" s="35">
        <f t="shared" si="10"/>
        <v>48.16</v>
      </c>
      <c r="CP6" s="35">
        <f t="shared" si="10"/>
        <v>47.64</v>
      </c>
      <c r="CQ6" s="35">
        <f t="shared" si="10"/>
        <v>47.64</v>
      </c>
      <c r="CR6" s="35">
        <f t="shared" si="10"/>
        <v>54.74</v>
      </c>
      <c r="CS6" s="35">
        <f t="shared" si="10"/>
        <v>53.78</v>
      </c>
      <c r="CT6" s="35">
        <f t="shared" si="10"/>
        <v>53.24</v>
      </c>
      <c r="CU6" s="35">
        <f t="shared" si="10"/>
        <v>52.31</v>
      </c>
      <c r="CV6" s="35">
        <f t="shared" si="10"/>
        <v>60.65</v>
      </c>
      <c r="CW6" s="34" t="str">
        <f>IF(CW7="","",IF(CW7="-","【-】","【"&amp;SUBSTITUTE(TEXT(CW7,"#,##0.00"),"-","△")&amp;"】"))</f>
        <v>【59.15】</v>
      </c>
      <c r="CX6" s="35">
        <f>IF(CX7="",NA(),CX7)</f>
        <v>92.65</v>
      </c>
      <c r="CY6" s="35">
        <f t="shared" ref="CY6:DG6" si="11">IF(CY7="",NA(),CY7)</f>
        <v>92.38</v>
      </c>
      <c r="CZ6" s="35">
        <f t="shared" si="11"/>
        <v>91.79</v>
      </c>
      <c r="DA6" s="35">
        <f t="shared" si="11"/>
        <v>91.52</v>
      </c>
      <c r="DB6" s="35">
        <f t="shared" si="11"/>
        <v>91.08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204528</v>
      </c>
      <c r="D7" s="37">
        <v>47</v>
      </c>
      <c r="E7" s="37">
        <v>17</v>
      </c>
      <c r="F7" s="37">
        <v>5</v>
      </c>
      <c r="G7" s="37">
        <v>0</v>
      </c>
      <c r="H7" s="37" t="s">
        <v>109</v>
      </c>
      <c r="I7" s="37" t="s">
        <v>110</v>
      </c>
      <c r="J7" s="37" t="s">
        <v>111</v>
      </c>
      <c r="K7" s="37" t="s">
        <v>112</v>
      </c>
      <c r="L7" s="37" t="s">
        <v>113</v>
      </c>
      <c r="M7" s="37"/>
      <c r="N7" s="38" t="s">
        <v>114</v>
      </c>
      <c r="O7" s="38" t="s">
        <v>115</v>
      </c>
      <c r="P7" s="38">
        <v>58.48</v>
      </c>
      <c r="Q7" s="38">
        <v>100</v>
      </c>
      <c r="R7" s="38">
        <v>3130</v>
      </c>
      <c r="S7" s="38">
        <v>4790</v>
      </c>
      <c r="T7" s="38">
        <v>99.47</v>
      </c>
      <c r="U7" s="38">
        <v>48.16</v>
      </c>
      <c r="V7" s="38">
        <v>2793</v>
      </c>
      <c r="W7" s="38">
        <v>1.57</v>
      </c>
      <c r="X7" s="38">
        <v>1778.98</v>
      </c>
      <c r="Y7" s="38">
        <v>84.73</v>
      </c>
      <c r="Z7" s="38">
        <v>84.15</v>
      </c>
      <c r="AA7" s="38">
        <v>82.77</v>
      </c>
      <c r="AB7" s="38">
        <v>84.63</v>
      </c>
      <c r="AC7" s="38">
        <v>84.88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604.89</v>
      </c>
      <c r="BG7" s="38">
        <v>441.88</v>
      </c>
      <c r="BH7" s="38">
        <v>525.55999999999995</v>
      </c>
      <c r="BI7" s="38">
        <v>1102.1300000000001</v>
      </c>
      <c r="BJ7" s="38">
        <v>1036.67</v>
      </c>
      <c r="BK7" s="38">
        <v>1197.82</v>
      </c>
      <c r="BL7" s="38">
        <v>1126.77</v>
      </c>
      <c r="BM7" s="38">
        <v>1044.8</v>
      </c>
      <c r="BN7" s="38">
        <v>1081.8</v>
      </c>
      <c r="BO7" s="38">
        <v>974.93</v>
      </c>
      <c r="BP7" s="38">
        <v>914.53</v>
      </c>
      <c r="BQ7" s="38">
        <v>51.16</v>
      </c>
      <c r="BR7" s="38">
        <v>68.209999999999994</v>
      </c>
      <c r="BS7" s="38">
        <v>61.88</v>
      </c>
      <c r="BT7" s="38">
        <v>59.97</v>
      </c>
      <c r="BU7" s="38">
        <v>45.19</v>
      </c>
      <c r="BV7" s="38">
        <v>51.03</v>
      </c>
      <c r="BW7" s="38">
        <v>50.9</v>
      </c>
      <c r="BX7" s="38">
        <v>50.82</v>
      </c>
      <c r="BY7" s="38">
        <v>52.19</v>
      </c>
      <c r="BZ7" s="38">
        <v>55.32</v>
      </c>
      <c r="CA7" s="38">
        <v>55.73</v>
      </c>
      <c r="CB7" s="38">
        <v>317.08999999999997</v>
      </c>
      <c r="CC7" s="38">
        <v>236.35</v>
      </c>
      <c r="CD7" s="38">
        <v>271.20999999999998</v>
      </c>
      <c r="CE7" s="38">
        <v>295.5</v>
      </c>
      <c r="CF7" s="38">
        <v>372.18</v>
      </c>
      <c r="CG7" s="38">
        <v>289.60000000000002</v>
      </c>
      <c r="CH7" s="38">
        <v>293.27</v>
      </c>
      <c r="CI7" s="38">
        <v>300.52</v>
      </c>
      <c r="CJ7" s="38">
        <v>296.14</v>
      </c>
      <c r="CK7" s="38">
        <v>283.17</v>
      </c>
      <c r="CL7" s="38">
        <v>276.77999999999997</v>
      </c>
      <c r="CM7" s="38">
        <v>49.56</v>
      </c>
      <c r="CN7" s="38">
        <v>49.85</v>
      </c>
      <c r="CO7" s="38">
        <v>48.16</v>
      </c>
      <c r="CP7" s="38">
        <v>47.64</v>
      </c>
      <c r="CQ7" s="38">
        <v>47.64</v>
      </c>
      <c r="CR7" s="38">
        <v>54.74</v>
      </c>
      <c r="CS7" s="38">
        <v>53.78</v>
      </c>
      <c r="CT7" s="38">
        <v>53.24</v>
      </c>
      <c r="CU7" s="38">
        <v>52.31</v>
      </c>
      <c r="CV7" s="38">
        <v>60.65</v>
      </c>
      <c r="CW7" s="38">
        <v>59.15</v>
      </c>
      <c r="CX7" s="38">
        <v>92.65</v>
      </c>
      <c r="CY7" s="38">
        <v>92.38</v>
      </c>
      <c r="CZ7" s="38">
        <v>91.79</v>
      </c>
      <c r="DA7" s="38">
        <v>91.52</v>
      </c>
      <c r="DB7" s="38">
        <v>91.08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2017-12-25T02:29:09Z</dcterms:created>
  <dcterms:modified xsi:type="dcterms:W3CDTF">2018-02-21T02:55:07Z</dcterms:modified>
  <cp:category/>
</cp:coreProperties>
</file>