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001総務課\3000_財政一般\02-0_H29調査\180205経営比較分析表\【提出】204293王滝村\"/>
    </mc:Choice>
  </mc:AlternateContent>
  <workbookProtection workbookPassword="B31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62913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H86" i="4"/>
  <c r="E86" i="4"/>
  <c r="AT10" i="4"/>
  <c r="AL10" i="4"/>
  <c r="AD10" i="4"/>
  <c r="P10" i="4"/>
  <c r="I10" i="4"/>
  <c r="B10" i="4"/>
  <c r="AT8" i="4"/>
  <c r="AL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<sst xmlns="http://schemas.openxmlformats.org/spreadsheetml/2006/main" count="240" uniqueCount="126">
  <si>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</si>
  <si>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</si>
  <si>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</si>
  <si>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</si>
  <si>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</si>
  <si>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</si>
  <si>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</si>
  <si>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</si>
  <si>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</si>
  <si>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</si>
  <si>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</si>
  <si>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</si>
  <si>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</si>
  <si>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</si>
  <si>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</si>
  <si>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</si>
  <si>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</si>
  <si>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</si>
  <si>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</si>
  <si>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</si>
  <si>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</si>
  <si>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</si>
  <si>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</si>
  <si>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</si>
  <si>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</si>
  <si>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</si>
  <si>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</si>
  <si>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</si>
  <si>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</si>
  <si>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</si>
  <si>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</si>
  <si>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</si>
  <si>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</si>
  <si>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</si>
  <si>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</si>
  <si>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</si>
  <si>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</si>
  <si>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</si>
  <si>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</si>
  <si>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</si>
  <si>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</si>
  <si>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</si>
  <si>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</si>
  <si>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</si>
  <si>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</si>
  <si>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</si>
  <si>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</si>
  <si>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</si>
  <si>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</si>
  <si>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</si>
  <si>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</si>
  <si>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</si>
  <si>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</si>
  <si>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</si>
  <si>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</si>
  <si>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</si>
  <si>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</si>
  <si>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</si>
  <si>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</si>
  <si>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</si>
  <si>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</si>
  <si>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</si>
  <si>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</si>
  <si>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</si>
  <si>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</si>
  <si>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</si>
  <si>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</si>
  <si>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</si>
  <si>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</si>
  <si>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</si>
  <si>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</si>
  <si>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</si>
  <si>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</si>
  <si>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</si>
  <si>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</si>
  <si>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</si>
  <si>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</si>
  <si>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</si>
  <si>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</si>
  <si>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</si>
  <si>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</si>
  <si>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</si>
  <si>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</si>
  <si>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</si>
  <si>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</si>
  <si>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</si>
  <si>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</si>
  <si>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</si>
  <si>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</si>
  <si>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</si>
  <si>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</si>
  <si>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</si>
  <si>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</si>
  <si>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</si>
  <si>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</si>
  <si>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</si>
  <si>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</si>
  <si>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</si>
  <si>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</si>
  <si>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</si>
  <si>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</si>
  <si>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</si>
  <si>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</si>
  <si>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</si>
  <si>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</si>
  <si>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</si>
  <si>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</si>
  <si>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</si>
  <si>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</si>
  <si>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</si>
  <si>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長野県　王滝村</t>
  </si>
  <si>
    <t>法非適用</t>
  </si>
  <si>
    <t>下水道事業</t>
  </si>
  <si>
    <t>小規模集合排水処理</t>
  </si>
  <si>
    <t>I2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</si>
  <si>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</si>
  <si>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</si>
  <si>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</si>
  <si>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</si>
  <si>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</si>
  <si>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</si>
  <si>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</si>
  <si>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　指標となる数値はないが、老朽化が進行している。</t>
    <phoneticPr fontId="4"/>
  </si>
  <si>
    <t>　処理区域内人口が限られ、将来にわたり料金収入の増加を見込むことが困難である。料金値上げも限界があり、近い将来、使用者がいなくなることもありうる状況である。現状を維持し、壊れた部分を修繕しながら使用してきている。
　今後については平成28年度に策定した経営戦略に基づき、中長期的視点に立って経営健全化を図っていく。</t>
    <phoneticPr fontId="4"/>
  </si>
  <si>
    <t>非設置</t>
    <rPh sb="0" eb="1">
      <t>ヒ</t>
    </rPh>
    <rPh sb="1" eb="3">
      <t>セッチ</t>
    </rPh>
    <phoneticPr fontId="4"/>
  </si>
  <si>
    <t>①収益的収支比率については、低下傾向にある。
④企業債残高対事業規模比率については、類似団体平均値に比べて低い水準で推移してきたが、H28は類似団体平均値を上回った。
⑤経費回収率については、ほぼ100％を維持している。
⑥汚水処理原価については、類似団体平均値に比べて極めて低い水準にある。
⑦施設利用率については、類似団体平均値を下回っている。
⑧水洗化率については、類似団体平均値を上回っており、90％以上に達している。
　経営の健全化を維持するためには、使用料金の値上げで対応するほかないと考えるが、平成17年度に実施した30％の料金改定では、処理水量の減少もあり大きな収入増にはならなかった。
　地理的に処理区域内人口の増加は見込めない。</t>
    <rPh sb="58" eb="60">
      <t>スイイ</t>
    </rPh>
    <rPh sb="70" eb="72">
      <t>ルイジ</t>
    </rPh>
    <rPh sb="72" eb="74">
      <t>ダンタイ</t>
    </rPh>
    <rPh sb="74" eb="77">
      <t>ヘイキンチ</t>
    </rPh>
    <rPh sb="78" eb="80">
      <t>ウワマワ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</si>
</sst>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4B-4CE1-936B-750632FA2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165888"/>
        <c:axId val="100233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4B-4CE1-936B-750632FA2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5888"/>
        <c:axId val="100233600"/>
      </c:lineChart>
      <c:dateAx>
        <c:axId val="100165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233600"/>
        <c:crosses val="autoZero"/>
        <c:auto val="1"/>
        <c:lblOffset val="100"/>
        <c:baseTimeUnit val="years"/>
      </c:dateAx>
      <c:valAx>
        <c:axId val="100233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165888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31.58</c:v>
                </c:pt>
                <c:pt idx="1">
                  <c:v>31.58</c:v>
                </c:pt>
                <c:pt idx="2">
                  <c:v>31.58</c:v>
                </c:pt>
                <c:pt idx="3">
                  <c:v>31.58</c:v>
                </c:pt>
                <c:pt idx="4">
                  <c:v>31.58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E3-47F2-98F3-5270F5E8F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877568"/>
        <c:axId val="118879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39.119999999999997</c:v>
                </c:pt>
                <c:pt idx="1">
                  <c:v>41.24</c:v>
                </c:pt>
                <c:pt idx="2">
                  <c:v>43.1</c:v>
                </c:pt>
                <c:pt idx="3">
                  <c:v>34.92</c:v>
                </c:pt>
                <c:pt idx="4">
                  <c:v>36.44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E3-47F2-98F3-5270F5E8F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877568"/>
        <c:axId val="118879744"/>
      </c:lineChart>
      <c:dateAx>
        <c:axId val="118877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879744"/>
        <c:crosses val="autoZero"/>
        <c:auto val="1"/>
        <c:lblOffset val="100"/>
        <c:baseTimeUnit val="years"/>
      </c:dateAx>
      <c:valAx>
        <c:axId val="118879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877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90.63</c:v>
                </c:pt>
                <c:pt idx="1">
                  <c:v>90.91</c:v>
                </c:pt>
                <c:pt idx="2">
                  <c:v>90.63</c:v>
                </c:pt>
                <c:pt idx="3">
                  <c:v>90.63</c:v>
                </c:pt>
                <c:pt idx="4">
                  <c:v>90.63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C7-4517-B4D3-A01A18F19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914048"/>
        <c:axId val="118916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87.79</c:v>
                </c:pt>
                <c:pt idx="1">
                  <c:v>88.34</c:v>
                </c:pt>
                <c:pt idx="2">
                  <c:v>88.02</c:v>
                </c:pt>
                <c:pt idx="3">
                  <c:v>88.64</c:v>
                </c:pt>
                <c:pt idx="4">
                  <c:v>89.93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C7-4517-B4D3-A01A18F19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914048"/>
        <c:axId val="118916224"/>
      </c:lineChart>
      <c:dateAx>
        <c:axId val="118914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916224"/>
        <c:crosses val="autoZero"/>
        <c:auto val="1"/>
        <c:lblOffset val="100"/>
        <c:baseTimeUnit val="years"/>
      </c:dateAx>
      <c:valAx>
        <c:axId val="118916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914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74.900000000000006</c:v>
                </c:pt>
                <c:pt idx="1">
                  <c:v>74.290000000000006</c:v>
                </c:pt>
                <c:pt idx="2">
                  <c:v>74.14</c:v>
                </c:pt>
                <c:pt idx="3">
                  <c:v>73.09</c:v>
                </c:pt>
                <c:pt idx="4">
                  <c:v>72.819999999999993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88-454B-97A4-AB385F7DB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243328"/>
        <c:axId val="100249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88-454B-97A4-AB385F7DB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43328"/>
        <c:axId val="100249600"/>
      </c:lineChart>
      <c:dateAx>
        <c:axId val="100243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249600"/>
        <c:crosses val="autoZero"/>
        <c:auto val="1"/>
        <c:lblOffset val="100"/>
        <c:baseTimeUnit val="years"/>
      </c:dateAx>
      <c:valAx>
        <c:axId val="100249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243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A5-4DEB-8867-21BC9BB21A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275712"/>
        <c:axId val="100277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A5-4DEB-8867-21BC9BB21A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5712"/>
        <c:axId val="100277632"/>
      </c:lineChart>
      <c:dateAx>
        <c:axId val="100275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277632"/>
        <c:crosses val="autoZero"/>
        <c:auto val="1"/>
        <c:lblOffset val="100"/>
        <c:baseTimeUnit val="years"/>
      </c:dateAx>
      <c:valAx>
        <c:axId val="100277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275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26-48B8-997E-0A8D591861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332672"/>
        <c:axId val="100334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26-48B8-997E-0A8D591861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32672"/>
        <c:axId val="100334592"/>
      </c:lineChart>
      <c:dateAx>
        <c:axId val="100332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334592"/>
        <c:crosses val="autoZero"/>
        <c:auto val="1"/>
        <c:lblOffset val="100"/>
        <c:baseTimeUnit val="years"/>
      </c:dateAx>
      <c:valAx>
        <c:axId val="100334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332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E6-4AA4-8A8A-CBC09EB5A4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310016"/>
        <c:axId val="118311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E6-4AA4-8A8A-CBC09EB5A4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310016"/>
        <c:axId val="118311936"/>
      </c:lineChart>
      <c:dateAx>
        <c:axId val="11831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311936"/>
        <c:crosses val="autoZero"/>
        <c:auto val="1"/>
        <c:lblOffset val="100"/>
        <c:baseTimeUnit val="years"/>
      </c:dateAx>
      <c:valAx>
        <c:axId val="118311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31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F3-4FC3-96C5-47DB42F7AF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338304"/>
        <c:axId val="118340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F3-4FC3-96C5-47DB42F7AF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338304"/>
        <c:axId val="118340224"/>
      </c:lineChart>
      <c:dateAx>
        <c:axId val="118338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340224"/>
        <c:crosses val="autoZero"/>
        <c:auto val="1"/>
        <c:lblOffset val="100"/>
        <c:baseTimeUnit val="years"/>
      </c:dateAx>
      <c:valAx>
        <c:axId val="118340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338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2338.71</c:v>
                </c:pt>
                <c:pt idx="1">
                  <c:v>81.45</c:v>
                </c:pt>
                <c:pt idx="2">
                  <c:v>796.48</c:v>
                </c:pt>
                <c:pt idx="3">
                  <c:v>852.46</c:v>
                </c:pt>
                <c:pt idx="4">
                  <c:v>10757.61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70-41DA-A118-5022BD8AB2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698368"/>
        <c:axId val="118700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3055.24</c:v>
                </c:pt>
                <c:pt idx="1">
                  <c:v>2574.4699999999998</c:v>
                </c:pt>
                <c:pt idx="2">
                  <c:v>2784</c:v>
                </c:pt>
                <c:pt idx="3">
                  <c:v>2464.06</c:v>
                </c:pt>
                <c:pt idx="4">
                  <c:v>1914.94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70-41DA-A118-5022BD8AB2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698368"/>
        <c:axId val="118700288"/>
      </c:lineChart>
      <c:dateAx>
        <c:axId val="118698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700288"/>
        <c:crosses val="autoZero"/>
        <c:auto val="1"/>
        <c:lblOffset val="100"/>
        <c:baseTimeUnit val="years"/>
      </c:dateAx>
      <c:valAx>
        <c:axId val="118700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698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100.75</c:v>
                </c:pt>
                <c:pt idx="1">
                  <c:v>99.76</c:v>
                </c:pt>
                <c:pt idx="2">
                  <c:v>102.9</c:v>
                </c:pt>
                <c:pt idx="3">
                  <c:v>97.29</c:v>
                </c:pt>
                <c:pt idx="4">
                  <c:v>100.22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31-4D0B-9F56-EE0D7E8B9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816768"/>
        <c:axId val="118818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29.25</c:v>
                </c:pt>
                <c:pt idx="1">
                  <c:v>31.04</c:v>
                </c:pt>
                <c:pt idx="2">
                  <c:v>29.21</c:v>
                </c:pt>
                <c:pt idx="3">
                  <c:v>32.909999999999997</c:v>
                </c:pt>
                <c:pt idx="4">
                  <c:v>34.020000000000003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31-4D0B-9F56-EE0D7E8B9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816768"/>
        <c:axId val="118818688"/>
      </c:lineChart>
      <c:dateAx>
        <c:axId val="118816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818688"/>
        <c:crosses val="autoZero"/>
        <c:auto val="1"/>
        <c:lblOffset val="100"/>
        <c:baseTimeUnit val="years"/>
      </c:dateAx>
      <c:valAx>
        <c:axId val="118818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816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190.29</c:v>
                </c:pt>
                <c:pt idx="1">
                  <c:v>185.55</c:v>
                </c:pt>
                <c:pt idx="2">
                  <c:v>181.58</c:v>
                </c:pt>
                <c:pt idx="3">
                  <c:v>197.21</c:v>
                </c:pt>
                <c:pt idx="4">
                  <c:v>190.3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AF-44EA-BF05-78087F549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841344"/>
        <c:axId val="118843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622.30999999999995</c:v>
                </c:pt>
                <c:pt idx="1">
                  <c:v>589.39</c:v>
                </c:pt>
                <c:pt idx="2">
                  <c:v>620.01</c:v>
                </c:pt>
                <c:pt idx="3">
                  <c:v>561.54</c:v>
                </c:pt>
                <c:pt idx="4">
                  <c:v>553.77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AF-44EA-BF05-78087F549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841344"/>
        <c:axId val="118843264"/>
      </c:lineChart>
      <c:dateAx>
        <c:axId val="118841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843264"/>
        <c:crosses val="autoZero"/>
        <c:auto val="1"/>
        <c:lblOffset val="100"/>
        <c:baseTimeUnit val="years"/>
      </c:dateAx>
      <c:valAx>
        <c:axId val="118843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841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【2,448.19】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【556.04】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CC67" sqref="CC67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43" t="str">
        <f>データ!H6</f>
        <v>長野県　王滝村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4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小規模集合排水処理</v>
      </c>
      <c r="Q8" s="48"/>
      <c r="R8" s="48"/>
      <c r="S8" s="48"/>
      <c r="T8" s="48"/>
      <c r="U8" s="48"/>
      <c r="V8" s="48"/>
      <c r="W8" s="48" t="str">
        <f>データ!L6</f>
        <v>I2</v>
      </c>
      <c r="X8" s="48"/>
      <c r="Y8" s="48"/>
      <c r="Z8" s="48"/>
      <c r="AA8" s="48"/>
      <c r="AB8" s="48"/>
      <c r="AC8" s="48"/>
      <c r="AD8" s="49" t="s">
        <v>124</v>
      </c>
      <c r="AE8" s="49"/>
      <c r="AF8" s="49"/>
      <c r="AG8" s="49"/>
      <c r="AH8" s="49"/>
      <c r="AI8" s="49"/>
      <c r="AJ8" s="49"/>
      <c r="AK8" s="4"/>
      <c r="AL8" s="50">
        <f>データ!S6</f>
        <v>806</v>
      </c>
      <c r="AM8" s="50"/>
      <c r="AN8" s="50"/>
      <c r="AO8" s="50"/>
      <c r="AP8" s="50"/>
      <c r="AQ8" s="50"/>
      <c r="AR8" s="50"/>
      <c r="AS8" s="50"/>
      <c r="AT8" s="45">
        <f>データ!T6</f>
        <v>310.82</v>
      </c>
      <c r="AU8" s="45"/>
      <c r="AV8" s="45"/>
      <c r="AW8" s="45"/>
      <c r="AX8" s="45"/>
      <c r="AY8" s="45"/>
      <c r="AZ8" s="45"/>
      <c r="BA8" s="45"/>
      <c r="BB8" s="45">
        <f>データ!U6</f>
        <v>2.59</v>
      </c>
      <c r="BC8" s="45"/>
      <c r="BD8" s="45"/>
      <c r="BE8" s="45"/>
      <c r="BF8" s="45"/>
      <c r="BG8" s="45"/>
      <c r="BH8" s="45"/>
      <c r="BI8" s="45"/>
      <c r="BJ8" s="4"/>
      <c r="BK8" s="4"/>
      <c r="BL8" s="46" t="s">
        <v>10</v>
      </c>
      <c r="BM8" s="47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4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4"/>
      <c r="BK9" s="4"/>
      <c r="BL9" s="51" t="s">
        <v>20</v>
      </c>
      <c r="BM9" s="52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4.07</v>
      </c>
      <c r="Q10" s="45"/>
      <c r="R10" s="45"/>
      <c r="S10" s="45"/>
      <c r="T10" s="45"/>
      <c r="U10" s="45"/>
      <c r="V10" s="45"/>
      <c r="W10" s="45">
        <f>データ!Q6</f>
        <v>100</v>
      </c>
      <c r="X10" s="45"/>
      <c r="Y10" s="45"/>
      <c r="Z10" s="45"/>
      <c r="AA10" s="45"/>
      <c r="AB10" s="45"/>
      <c r="AC10" s="45"/>
      <c r="AD10" s="50">
        <f>データ!R6</f>
        <v>3240</v>
      </c>
      <c r="AE10" s="50"/>
      <c r="AF10" s="50"/>
      <c r="AG10" s="50"/>
      <c r="AH10" s="50"/>
      <c r="AI10" s="50"/>
      <c r="AJ10" s="50"/>
      <c r="AK10" s="2"/>
      <c r="AL10" s="50">
        <f>データ!V6</f>
        <v>32</v>
      </c>
      <c r="AM10" s="50"/>
      <c r="AN10" s="50"/>
      <c r="AO10" s="50"/>
      <c r="AP10" s="50"/>
      <c r="AQ10" s="50"/>
      <c r="AR10" s="50"/>
      <c r="AS10" s="50"/>
      <c r="AT10" s="45">
        <f>データ!W6</f>
        <v>0.02</v>
      </c>
      <c r="AU10" s="45"/>
      <c r="AV10" s="45"/>
      <c r="AW10" s="45"/>
      <c r="AX10" s="45"/>
      <c r="AY10" s="45"/>
      <c r="AZ10" s="45"/>
      <c r="BA10" s="45"/>
      <c r="BB10" s="45">
        <f>データ!X6</f>
        <v>1600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 x14ac:dyDescent="0.15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69" t="s">
        <v>125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 x14ac:dyDescent="0.15">
      <c r="A34" s="2"/>
      <c r="B34" s="17"/>
      <c r="C34" s="75" t="s">
        <v>27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20"/>
      <c r="R34" s="75" t="s">
        <v>28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20"/>
      <c r="AG34" s="75" t="s">
        <v>29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20"/>
      <c r="AV34" s="75" t="s">
        <v>30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19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 x14ac:dyDescent="0.15">
      <c r="A35" s="2"/>
      <c r="B35" s="17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20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20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20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19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69" t="s">
        <v>122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 x14ac:dyDescent="0.15">
      <c r="A56" s="2"/>
      <c r="B56" s="17"/>
      <c r="C56" s="75" t="s">
        <v>32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20"/>
      <c r="R56" s="75" t="s">
        <v>33</v>
      </c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20"/>
      <c r="AG56" s="75" t="s">
        <v>34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20"/>
      <c r="AV56" s="75" t="s">
        <v>35</v>
      </c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19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 x14ac:dyDescent="0.15">
      <c r="A57" s="2"/>
      <c r="B57" s="17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20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20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20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19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 x14ac:dyDescent="0.15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69" t="s">
        <v>123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 x14ac:dyDescent="0.15">
      <c r="A79" s="2"/>
      <c r="B79" s="17"/>
      <c r="C79" s="75" t="s">
        <v>38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20"/>
      <c r="V79" s="20"/>
      <c r="W79" s="75" t="s">
        <v>39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20"/>
      <c r="AP79" s="20"/>
      <c r="AQ79" s="75" t="s">
        <v>40</v>
      </c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18"/>
      <c r="BJ79" s="19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 x14ac:dyDescent="0.15">
      <c r="A80" s="2"/>
      <c r="B80" s="17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20"/>
      <c r="V80" s="20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20"/>
      <c r="AP80" s="20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18"/>
      <c r="BJ80" s="19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【2,448.19】</v>
      </c>
      <c r="I86" s="26" t="str">
        <f>データ!CA6</f>
        <v>【33.55】</v>
      </c>
      <c r="J86" s="26" t="str">
        <f>データ!CL6</f>
        <v>【556.04】</v>
      </c>
      <c r="K86" s="26" t="str">
        <f>データ!CW6</f>
        <v>【37.13】</v>
      </c>
      <c r="L86" s="26" t="str">
        <f>データ!DH6</f>
        <v>【90.08】</v>
      </c>
      <c r="M86" s="26" t="s">
        <v>56</v>
      </c>
      <c r="N86" s="26" t="s">
        <v>56</v>
      </c>
      <c r="O86" s="26" t="str">
        <f>データ!EO6</f>
        <v>【0.01】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5" x14ac:dyDescent="0.15">
      <c r="A1" s="3" t="s">
        <v>57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58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59</v>
      </c>
      <c r="B3" s="29" t="s">
        <v>60</v>
      </c>
      <c r="C3" s="29" t="s">
        <v>61</v>
      </c>
      <c r="D3" s="29" t="s">
        <v>62</v>
      </c>
      <c r="E3" s="29" t="s">
        <v>63</v>
      </c>
      <c r="F3" s="29" t="s">
        <v>64</v>
      </c>
      <c r="G3" s="29" t="s">
        <v>65</v>
      </c>
      <c r="H3" s="77" t="s">
        <v>66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67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69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70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71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72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73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74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75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76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77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78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79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80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81</v>
      </c>
      <c r="B5" s="31"/>
      <c r="C5" s="31"/>
      <c r="D5" s="31"/>
      <c r="E5" s="31"/>
      <c r="F5" s="31"/>
      <c r="G5" s="31"/>
      <c r="H5" s="32" t="s">
        <v>82</v>
      </c>
      <c r="I5" s="32" t="s">
        <v>83</v>
      </c>
      <c r="J5" s="32" t="s">
        <v>84</v>
      </c>
      <c r="K5" s="32" t="s">
        <v>85</v>
      </c>
      <c r="L5" s="32" t="s">
        <v>86</v>
      </c>
      <c r="M5" s="32" t="s">
        <v>5</v>
      </c>
      <c r="N5" s="32" t="s">
        <v>87</v>
      </c>
      <c r="O5" s="32" t="s">
        <v>88</v>
      </c>
      <c r="P5" s="32" t="s">
        <v>89</v>
      </c>
      <c r="Q5" s="32" t="s">
        <v>90</v>
      </c>
      <c r="R5" s="32" t="s">
        <v>91</v>
      </c>
      <c r="S5" s="32" t="s">
        <v>92</v>
      </c>
      <c r="T5" s="32" t="s">
        <v>93</v>
      </c>
      <c r="U5" s="32" t="s">
        <v>94</v>
      </c>
      <c r="V5" s="32" t="s">
        <v>95</v>
      </c>
      <c r="W5" s="32" t="s">
        <v>96</v>
      </c>
      <c r="X5" s="32" t="s">
        <v>97</v>
      </c>
      <c r="Y5" s="32" t="s">
        <v>98</v>
      </c>
      <c r="Z5" s="32" t="s">
        <v>99</v>
      </c>
      <c r="AA5" s="32" t="s">
        <v>100</v>
      </c>
      <c r="AB5" s="32" t="s">
        <v>101</v>
      </c>
      <c r="AC5" s="32" t="s">
        <v>102</v>
      </c>
      <c r="AD5" s="32" t="s">
        <v>103</v>
      </c>
      <c r="AE5" s="32" t="s">
        <v>104</v>
      </c>
      <c r="AF5" s="32" t="s">
        <v>105</v>
      </c>
      <c r="AG5" s="32" t="s">
        <v>106</v>
      </c>
      <c r="AH5" s="32" t="s">
        <v>107</v>
      </c>
      <c r="AI5" s="32" t="s">
        <v>43</v>
      </c>
      <c r="AJ5" s="32" t="s">
        <v>98</v>
      </c>
      <c r="AK5" s="32" t="s">
        <v>99</v>
      </c>
      <c r="AL5" s="32" t="s">
        <v>100</v>
      </c>
      <c r="AM5" s="32" t="s">
        <v>101</v>
      </c>
      <c r="AN5" s="32" t="s">
        <v>102</v>
      </c>
      <c r="AO5" s="32" t="s">
        <v>103</v>
      </c>
      <c r="AP5" s="32" t="s">
        <v>104</v>
      </c>
      <c r="AQ5" s="32" t="s">
        <v>105</v>
      </c>
      <c r="AR5" s="32" t="s">
        <v>106</v>
      </c>
      <c r="AS5" s="32" t="s">
        <v>107</v>
      </c>
      <c r="AT5" s="32" t="s">
        <v>108</v>
      </c>
      <c r="AU5" s="32" t="s">
        <v>98</v>
      </c>
      <c r="AV5" s="32" t="s">
        <v>99</v>
      </c>
      <c r="AW5" s="32" t="s">
        <v>100</v>
      </c>
      <c r="AX5" s="32" t="s">
        <v>101</v>
      </c>
      <c r="AY5" s="32" t="s">
        <v>102</v>
      </c>
      <c r="AZ5" s="32" t="s">
        <v>103</v>
      </c>
      <c r="BA5" s="32" t="s">
        <v>104</v>
      </c>
      <c r="BB5" s="32" t="s">
        <v>105</v>
      </c>
      <c r="BC5" s="32" t="s">
        <v>106</v>
      </c>
      <c r="BD5" s="32" t="s">
        <v>107</v>
      </c>
      <c r="BE5" s="32" t="s">
        <v>108</v>
      </c>
      <c r="BF5" s="32" t="s">
        <v>98</v>
      </c>
      <c r="BG5" s="32" t="s">
        <v>99</v>
      </c>
      <c r="BH5" s="32" t="s">
        <v>100</v>
      </c>
      <c r="BI5" s="32" t="s">
        <v>101</v>
      </c>
      <c r="BJ5" s="32" t="s">
        <v>102</v>
      </c>
      <c r="BK5" s="32" t="s">
        <v>103</v>
      </c>
      <c r="BL5" s="32" t="s">
        <v>104</v>
      </c>
      <c r="BM5" s="32" t="s">
        <v>105</v>
      </c>
      <c r="BN5" s="32" t="s">
        <v>106</v>
      </c>
      <c r="BO5" s="32" t="s">
        <v>107</v>
      </c>
      <c r="BP5" s="32" t="s">
        <v>108</v>
      </c>
      <c r="BQ5" s="32" t="s">
        <v>98</v>
      </c>
      <c r="BR5" s="32" t="s">
        <v>99</v>
      </c>
      <c r="BS5" s="32" t="s">
        <v>100</v>
      </c>
      <c r="BT5" s="32" t="s">
        <v>101</v>
      </c>
      <c r="BU5" s="32" t="s">
        <v>102</v>
      </c>
      <c r="BV5" s="32" t="s">
        <v>103</v>
      </c>
      <c r="BW5" s="32" t="s">
        <v>104</v>
      </c>
      <c r="BX5" s="32" t="s">
        <v>105</v>
      </c>
      <c r="BY5" s="32" t="s">
        <v>106</v>
      </c>
      <c r="BZ5" s="32" t="s">
        <v>107</v>
      </c>
      <c r="CA5" s="32" t="s">
        <v>108</v>
      </c>
      <c r="CB5" s="32" t="s">
        <v>98</v>
      </c>
      <c r="CC5" s="32" t="s">
        <v>99</v>
      </c>
      <c r="CD5" s="32" t="s">
        <v>100</v>
      </c>
      <c r="CE5" s="32" t="s">
        <v>101</v>
      </c>
      <c r="CF5" s="32" t="s">
        <v>102</v>
      </c>
      <c r="CG5" s="32" t="s">
        <v>103</v>
      </c>
      <c r="CH5" s="32" t="s">
        <v>104</v>
      </c>
      <c r="CI5" s="32" t="s">
        <v>105</v>
      </c>
      <c r="CJ5" s="32" t="s">
        <v>106</v>
      </c>
      <c r="CK5" s="32" t="s">
        <v>107</v>
      </c>
      <c r="CL5" s="32" t="s">
        <v>108</v>
      </c>
      <c r="CM5" s="32" t="s">
        <v>98</v>
      </c>
      <c r="CN5" s="32" t="s">
        <v>99</v>
      </c>
      <c r="CO5" s="32" t="s">
        <v>100</v>
      </c>
      <c r="CP5" s="32" t="s">
        <v>101</v>
      </c>
      <c r="CQ5" s="32" t="s">
        <v>102</v>
      </c>
      <c r="CR5" s="32" t="s">
        <v>103</v>
      </c>
      <c r="CS5" s="32" t="s">
        <v>104</v>
      </c>
      <c r="CT5" s="32" t="s">
        <v>105</v>
      </c>
      <c r="CU5" s="32" t="s">
        <v>106</v>
      </c>
      <c r="CV5" s="32" t="s">
        <v>107</v>
      </c>
      <c r="CW5" s="32" t="s">
        <v>108</v>
      </c>
      <c r="CX5" s="32" t="s">
        <v>98</v>
      </c>
      <c r="CY5" s="32" t="s">
        <v>99</v>
      </c>
      <c r="CZ5" s="32" t="s">
        <v>100</v>
      </c>
      <c r="DA5" s="32" t="s">
        <v>101</v>
      </c>
      <c r="DB5" s="32" t="s">
        <v>102</v>
      </c>
      <c r="DC5" s="32" t="s">
        <v>103</v>
      </c>
      <c r="DD5" s="32" t="s">
        <v>104</v>
      </c>
      <c r="DE5" s="32" t="s">
        <v>105</v>
      </c>
      <c r="DF5" s="32" t="s">
        <v>106</v>
      </c>
      <c r="DG5" s="32" t="s">
        <v>107</v>
      </c>
      <c r="DH5" s="32" t="s">
        <v>108</v>
      </c>
      <c r="DI5" s="32" t="s">
        <v>98</v>
      </c>
      <c r="DJ5" s="32" t="s">
        <v>99</v>
      </c>
      <c r="DK5" s="32" t="s">
        <v>100</v>
      </c>
      <c r="DL5" s="32" t="s">
        <v>101</v>
      </c>
      <c r="DM5" s="32" t="s">
        <v>102</v>
      </c>
      <c r="DN5" s="32" t="s">
        <v>103</v>
      </c>
      <c r="DO5" s="32" t="s">
        <v>104</v>
      </c>
      <c r="DP5" s="32" t="s">
        <v>105</v>
      </c>
      <c r="DQ5" s="32" t="s">
        <v>106</v>
      </c>
      <c r="DR5" s="32" t="s">
        <v>107</v>
      </c>
      <c r="DS5" s="32" t="s">
        <v>108</v>
      </c>
      <c r="DT5" s="32" t="s">
        <v>98</v>
      </c>
      <c r="DU5" s="32" t="s">
        <v>99</v>
      </c>
      <c r="DV5" s="32" t="s">
        <v>100</v>
      </c>
      <c r="DW5" s="32" t="s">
        <v>101</v>
      </c>
      <c r="DX5" s="32" t="s">
        <v>102</v>
      </c>
      <c r="DY5" s="32" t="s">
        <v>103</v>
      </c>
      <c r="DZ5" s="32" t="s">
        <v>104</v>
      </c>
      <c r="EA5" s="32" t="s">
        <v>105</v>
      </c>
      <c r="EB5" s="32" t="s">
        <v>106</v>
      </c>
      <c r="EC5" s="32" t="s">
        <v>107</v>
      </c>
      <c r="ED5" s="32" t="s">
        <v>108</v>
      </c>
      <c r="EE5" s="32" t="s">
        <v>98</v>
      </c>
      <c r="EF5" s="32" t="s">
        <v>99</v>
      </c>
      <c r="EG5" s="32" t="s">
        <v>100</v>
      </c>
      <c r="EH5" s="32" t="s">
        <v>101</v>
      </c>
      <c r="EI5" s="32" t="s">
        <v>102</v>
      </c>
      <c r="EJ5" s="32" t="s">
        <v>103</v>
      </c>
      <c r="EK5" s="32" t="s">
        <v>104</v>
      </c>
      <c r="EL5" s="32" t="s">
        <v>105</v>
      </c>
      <c r="EM5" s="32" t="s">
        <v>106</v>
      </c>
      <c r="EN5" s="32" t="s">
        <v>107</v>
      </c>
      <c r="EO5" s="32" t="s">
        <v>108</v>
      </c>
    </row>
    <row r="6" spans="1:145" s="36" customFormat="1" x14ac:dyDescent="0.15">
      <c r="A6" s="28" t="s">
        <v>109</v>
      </c>
      <c r="B6" s="33">
        <f>B7</f>
        <v>2016</v>
      </c>
      <c r="C6" s="33">
        <f t="shared" ref="C6:X6" si="3">C7</f>
        <v>204293</v>
      </c>
      <c r="D6" s="33">
        <f t="shared" si="3"/>
        <v>47</v>
      </c>
      <c r="E6" s="33">
        <f t="shared" si="3"/>
        <v>17</v>
      </c>
      <c r="F6" s="33">
        <f t="shared" si="3"/>
        <v>9</v>
      </c>
      <c r="G6" s="33">
        <f t="shared" si="3"/>
        <v>0</v>
      </c>
      <c r="H6" s="33" t="str">
        <f t="shared" si="3"/>
        <v>長野県　王滝村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小規模集合排水処理</v>
      </c>
      <c r="L6" s="33" t="str">
        <f t="shared" si="3"/>
        <v>I2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4.07</v>
      </c>
      <c r="Q6" s="34">
        <f t="shared" si="3"/>
        <v>100</v>
      </c>
      <c r="R6" s="34">
        <f t="shared" si="3"/>
        <v>3240</v>
      </c>
      <c r="S6" s="34">
        <f t="shared" si="3"/>
        <v>806</v>
      </c>
      <c r="T6" s="34">
        <f t="shared" si="3"/>
        <v>310.82</v>
      </c>
      <c r="U6" s="34">
        <f t="shared" si="3"/>
        <v>2.59</v>
      </c>
      <c r="V6" s="34">
        <f t="shared" si="3"/>
        <v>32</v>
      </c>
      <c r="W6" s="34">
        <f t="shared" si="3"/>
        <v>0.02</v>
      </c>
      <c r="X6" s="34">
        <f t="shared" si="3"/>
        <v>1600</v>
      </c>
      <c r="Y6" s="35">
        <f>IF(Y7="",NA(),Y7)</f>
        <v>74.900000000000006</v>
      </c>
      <c r="Z6" s="35">
        <f t="shared" ref="Z6:AH6" si="4">IF(Z7="",NA(),Z7)</f>
        <v>74.290000000000006</v>
      </c>
      <c r="AA6" s="35">
        <f t="shared" si="4"/>
        <v>74.14</v>
      </c>
      <c r="AB6" s="35">
        <f t="shared" si="4"/>
        <v>73.09</v>
      </c>
      <c r="AC6" s="35">
        <f t="shared" si="4"/>
        <v>72.819999999999993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2338.71</v>
      </c>
      <c r="BG6" s="35">
        <f t="shared" ref="BG6:BO6" si="7">IF(BG7="",NA(),BG7)</f>
        <v>81.45</v>
      </c>
      <c r="BH6" s="35">
        <f t="shared" si="7"/>
        <v>796.48</v>
      </c>
      <c r="BI6" s="35">
        <f t="shared" si="7"/>
        <v>852.46</v>
      </c>
      <c r="BJ6" s="35">
        <f t="shared" si="7"/>
        <v>10757.61</v>
      </c>
      <c r="BK6" s="35">
        <f t="shared" si="7"/>
        <v>3055.24</v>
      </c>
      <c r="BL6" s="35">
        <f t="shared" si="7"/>
        <v>2574.4699999999998</v>
      </c>
      <c r="BM6" s="35">
        <f t="shared" si="7"/>
        <v>2784</v>
      </c>
      <c r="BN6" s="35">
        <f t="shared" si="7"/>
        <v>2464.06</v>
      </c>
      <c r="BO6" s="35">
        <f t="shared" si="7"/>
        <v>1914.94</v>
      </c>
      <c r="BP6" s="34" t="str">
        <f>IF(BP7="","",IF(BP7="-","【-】","【"&amp;SUBSTITUTE(TEXT(BP7,"#,##0.00"),"-","△")&amp;"】"))</f>
        <v>【2,448.19】</v>
      </c>
      <c r="BQ6" s="35">
        <f>IF(BQ7="",NA(),BQ7)</f>
        <v>100.75</v>
      </c>
      <c r="BR6" s="35">
        <f t="shared" ref="BR6:BZ6" si="8">IF(BR7="",NA(),BR7)</f>
        <v>99.76</v>
      </c>
      <c r="BS6" s="35">
        <f t="shared" si="8"/>
        <v>102.9</v>
      </c>
      <c r="BT6" s="35">
        <f t="shared" si="8"/>
        <v>97.29</v>
      </c>
      <c r="BU6" s="35">
        <f t="shared" si="8"/>
        <v>100.22</v>
      </c>
      <c r="BV6" s="35">
        <f t="shared" si="8"/>
        <v>29.25</v>
      </c>
      <c r="BW6" s="35">
        <f t="shared" si="8"/>
        <v>31.04</v>
      </c>
      <c r="BX6" s="35">
        <f t="shared" si="8"/>
        <v>29.21</v>
      </c>
      <c r="BY6" s="35">
        <f t="shared" si="8"/>
        <v>32.909999999999997</v>
      </c>
      <c r="BZ6" s="35">
        <f t="shared" si="8"/>
        <v>34.020000000000003</v>
      </c>
      <c r="CA6" s="34" t="str">
        <f>IF(CA7="","",IF(CA7="-","【-】","【"&amp;SUBSTITUTE(TEXT(CA7,"#,##0.00"),"-","△")&amp;"】"))</f>
        <v>【33.55】</v>
      </c>
      <c r="CB6" s="35">
        <f>IF(CB7="",NA(),CB7)</f>
        <v>190.29</v>
      </c>
      <c r="CC6" s="35">
        <f t="shared" ref="CC6:CK6" si="9">IF(CC7="",NA(),CC7)</f>
        <v>185.55</v>
      </c>
      <c r="CD6" s="35">
        <f t="shared" si="9"/>
        <v>181.58</v>
      </c>
      <c r="CE6" s="35">
        <f t="shared" si="9"/>
        <v>197.21</v>
      </c>
      <c r="CF6" s="35">
        <f t="shared" si="9"/>
        <v>190.3</v>
      </c>
      <c r="CG6" s="35">
        <f t="shared" si="9"/>
        <v>622.30999999999995</v>
      </c>
      <c r="CH6" s="35">
        <f t="shared" si="9"/>
        <v>589.39</v>
      </c>
      <c r="CI6" s="35">
        <f t="shared" si="9"/>
        <v>620.01</v>
      </c>
      <c r="CJ6" s="35">
        <f t="shared" si="9"/>
        <v>561.54</v>
      </c>
      <c r="CK6" s="35">
        <f t="shared" si="9"/>
        <v>553.77</v>
      </c>
      <c r="CL6" s="34" t="str">
        <f>IF(CL7="","",IF(CL7="-","【-】","【"&amp;SUBSTITUTE(TEXT(CL7,"#,##0.00"),"-","△")&amp;"】"))</f>
        <v>【556.04】</v>
      </c>
      <c r="CM6" s="35">
        <f>IF(CM7="",NA(),CM7)</f>
        <v>31.58</v>
      </c>
      <c r="CN6" s="35">
        <f t="shared" ref="CN6:CV6" si="10">IF(CN7="",NA(),CN7)</f>
        <v>31.58</v>
      </c>
      <c r="CO6" s="35">
        <f t="shared" si="10"/>
        <v>31.58</v>
      </c>
      <c r="CP6" s="35">
        <f t="shared" si="10"/>
        <v>31.58</v>
      </c>
      <c r="CQ6" s="35">
        <f t="shared" si="10"/>
        <v>31.58</v>
      </c>
      <c r="CR6" s="35">
        <f t="shared" si="10"/>
        <v>39.119999999999997</v>
      </c>
      <c r="CS6" s="35">
        <f t="shared" si="10"/>
        <v>41.24</v>
      </c>
      <c r="CT6" s="35">
        <f t="shared" si="10"/>
        <v>43.1</v>
      </c>
      <c r="CU6" s="35">
        <f t="shared" si="10"/>
        <v>34.92</v>
      </c>
      <c r="CV6" s="35">
        <f t="shared" si="10"/>
        <v>36.44</v>
      </c>
      <c r="CW6" s="34" t="str">
        <f>IF(CW7="","",IF(CW7="-","【-】","【"&amp;SUBSTITUTE(TEXT(CW7,"#,##0.00"),"-","△")&amp;"】"))</f>
        <v>【37.13】</v>
      </c>
      <c r="CX6" s="35">
        <f>IF(CX7="",NA(),CX7)</f>
        <v>90.63</v>
      </c>
      <c r="CY6" s="35">
        <f t="shared" ref="CY6:DG6" si="11">IF(CY7="",NA(),CY7)</f>
        <v>90.91</v>
      </c>
      <c r="CZ6" s="35">
        <f t="shared" si="11"/>
        <v>90.63</v>
      </c>
      <c r="DA6" s="35">
        <f t="shared" si="11"/>
        <v>90.63</v>
      </c>
      <c r="DB6" s="35">
        <f t="shared" si="11"/>
        <v>90.63</v>
      </c>
      <c r="DC6" s="35">
        <f t="shared" si="11"/>
        <v>87.79</v>
      </c>
      <c r="DD6" s="35">
        <f t="shared" si="11"/>
        <v>88.34</v>
      </c>
      <c r="DE6" s="35">
        <f t="shared" si="11"/>
        <v>88.02</v>
      </c>
      <c r="DF6" s="35">
        <f t="shared" si="11"/>
        <v>88.64</v>
      </c>
      <c r="DG6" s="35">
        <f t="shared" si="11"/>
        <v>89.93</v>
      </c>
      <c r="DH6" s="34" t="str">
        <f>IF(DH7="","",IF(DH7="-","【-】","【"&amp;SUBSTITUTE(TEXT(DH7,"#,##0.00"),"-","△")&amp;"】"))</f>
        <v>【90.08】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4">
        <f t="shared" si="14"/>
        <v>0</v>
      </c>
      <c r="EK6" s="34">
        <f t="shared" si="14"/>
        <v>0</v>
      </c>
      <c r="EL6" s="34">
        <f t="shared" si="14"/>
        <v>0</v>
      </c>
      <c r="EM6" s="34">
        <f t="shared" si="14"/>
        <v>0</v>
      </c>
      <c r="EN6" s="35">
        <f t="shared" si="14"/>
        <v>0.01</v>
      </c>
      <c r="EO6" s="34" t="str">
        <f>IF(EO7="","",IF(EO7="-","【-】","【"&amp;SUBSTITUTE(TEXT(EO7,"#,##0.00"),"-","△")&amp;"】"))</f>
        <v>【0.01】</v>
      </c>
    </row>
    <row r="7" spans="1:145" s="36" customFormat="1" x14ac:dyDescent="0.15">
      <c r="A7" s="28"/>
      <c r="B7" s="37">
        <v>2016</v>
      </c>
      <c r="C7" s="37">
        <v>204293</v>
      </c>
      <c r="D7" s="37">
        <v>47</v>
      </c>
      <c r="E7" s="37">
        <v>17</v>
      </c>
      <c r="F7" s="37">
        <v>9</v>
      </c>
      <c r="G7" s="37">
        <v>0</v>
      </c>
      <c r="H7" s="37" t="s">
        <v>110</v>
      </c>
      <c r="I7" s="37" t="s">
        <v>111</v>
      </c>
      <c r="J7" s="37" t="s">
        <v>112</v>
      </c>
      <c r="K7" s="37" t="s">
        <v>113</v>
      </c>
      <c r="L7" s="37" t="s">
        <v>114</v>
      </c>
      <c r="M7" s="37"/>
      <c r="N7" s="38" t="s">
        <v>115</v>
      </c>
      <c r="O7" s="38" t="s">
        <v>116</v>
      </c>
      <c r="P7" s="38">
        <v>4.07</v>
      </c>
      <c r="Q7" s="38">
        <v>100</v>
      </c>
      <c r="R7" s="38">
        <v>3240</v>
      </c>
      <c r="S7" s="38">
        <v>806</v>
      </c>
      <c r="T7" s="38">
        <v>310.82</v>
      </c>
      <c r="U7" s="38">
        <v>2.59</v>
      </c>
      <c r="V7" s="38">
        <v>32</v>
      </c>
      <c r="W7" s="38">
        <v>0.02</v>
      </c>
      <c r="X7" s="38">
        <v>1600</v>
      </c>
      <c r="Y7" s="38">
        <v>74.900000000000006</v>
      </c>
      <c r="Z7" s="38">
        <v>74.290000000000006</v>
      </c>
      <c r="AA7" s="38">
        <v>74.14</v>
      </c>
      <c r="AB7" s="38">
        <v>73.09</v>
      </c>
      <c r="AC7" s="38">
        <v>72.819999999999993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2338.71</v>
      </c>
      <c r="BG7" s="38">
        <v>81.45</v>
      </c>
      <c r="BH7" s="38">
        <v>796.48</v>
      </c>
      <c r="BI7" s="38">
        <v>852.46</v>
      </c>
      <c r="BJ7" s="38">
        <v>10757.61</v>
      </c>
      <c r="BK7" s="38">
        <v>3055.24</v>
      </c>
      <c r="BL7" s="38">
        <v>2574.4699999999998</v>
      </c>
      <c r="BM7" s="38">
        <v>2784</v>
      </c>
      <c r="BN7" s="38">
        <v>2464.06</v>
      </c>
      <c r="BO7" s="38">
        <v>1914.94</v>
      </c>
      <c r="BP7" s="38">
        <v>2448.19</v>
      </c>
      <c r="BQ7" s="38">
        <v>100.75</v>
      </c>
      <c r="BR7" s="38">
        <v>99.76</v>
      </c>
      <c r="BS7" s="38">
        <v>102.9</v>
      </c>
      <c r="BT7" s="38">
        <v>97.29</v>
      </c>
      <c r="BU7" s="38">
        <v>100.22</v>
      </c>
      <c r="BV7" s="38">
        <v>29.25</v>
      </c>
      <c r="BW7" s="38">
        <v>31.04</v>
      </c>
      <c r="BX7" s="38">
        <v>29.21</v>
      </c>
      <c r="BY7" s="38">
        <v>32.909999999999997</v>
      </c>
      <c r="BZ7" s="38">
        <v>34.020000000000003</v>
      </c>
      <c r="CA7" s="38">
        <v>33.549999999999997</v>
      </c>
      <c r="CB7" s="38">
        <v>190.29</v>
      </c>
      <c r="CC7" s="38">
        <v>185.55</v>
      </c>
      <c r="CD7" s="38">
        <v>181.58</v>
      </c>
      <c r="CE7" s="38">
        <v>197.21</v>
      </c>
      <c r="CF7" s="38">
        <v>190.3</v>
      </c>
      <c r="CG7" s="38">
        <v>622.30999999999995</v>
      </c>
      <c r="CH7" s="38">
        <v>589.39</v>
      </c>
      <c r="CI7" s="38">
        <v>620.01</v>
      </c>
      <c r="CJ7" s="38">
        <v>561.54</v>
      </c>
      <c r="CK7" s="38">
        <v>553.77</v>
      </c>
      <c r="CL7" s="38">
        <v>556.04</v>
      </c>
      <c r="CM7" s="38">
        <v>31.58</v>
      </c>
      <c r="CN7" s="38">
        <v>31.58</v>
      </c>
      <c r="CO7" s="38">
        <v>31.58</v>
      </c>
      <c r="CP7" s="38">
        <v>31.58</v>
      </c>
      <c r="CQ7" s="38">
        <v>31.58</v>
      </c>
      <c r="CR7" s="38">
        <v>39.119999999999997</v>
      </c>
      <c r="CS7" s="38">
        <v>41.24</v>
      </c>
      <c r="CT7" s="38">
        <v>43.1</v>
      </c>
      <c r="CU7" s="38">
        <v>34.92</v>
      </c>
      <c r="CV7" s="38">
        <v>36.44</v>
      </c>
      <c r="CW7" s="38">
        <v>37.130000000000003</v>
      </c>
      <c r="CX7" s="38">
        <v>90.63</v>
      </c>
      <c r="CY7" s="38">
        <v>90.91</v>
      </c>
      <c r="CZ7" s="38">
        <v>90.63</v>
      </c>
      <c r="DA7" s="38">
        <v>90.63</v>
      </c>
      <c r="DB7" s="38">
        <v>90.63</v>
      </c>
      <c r="DC7" s="38">
        <v>87.79</v>
      </c>
      <c r="DD7" s="38">
        <v>88.34</v>
      </c>
      <c r="DE7" s="38">
        <v>88.02</v>
      </c>
      <c r="DF7" s="38">
        <v>88.64</v>
      </c>
      <c r="DG7" s="38">
        <v>89.93</v>
      </c>
      <c r="DH7" s="38">
        <v>90.08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</v>
      </c>
      <c r="EK7" s="38">
        <v>0</v>
      </c>
      <c r="EL7" s="38">
        <v>0</v>
      </c>
      <c r="EM7" s="38">
        <v>0</v>
      </c>
      <c r="EN7" s="38">
        <v>0.01</v>
      </c>
      <c r="EO7" s="38">
        <v>0.01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117</v>
      </c>
      <c r="C9" s="40" t="s">
        <v>118</v>
      </c>
      <c r="D9" s="40" t="s">
        <v>119</v>
      </c>
      <c r="E9" s="40" t="s">
        <v>120</v>
      </c>
      <c r="F9" s="40" t="s">
        <v>121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60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otaki1707</cp:lastModifiedBy>
  <cp:lastPrinted>2018-02-02T00:18:13Z</cp:lastPrinted>
  <dcterms:created xsi:type="dcterms:W3CDTF">2017-12-25T02:38:08Z</dcterms:created>
  <dcterms:modified xsi:type="dcterms:W3CDTF">2018-02-02T00:18:16Z</dcterms:modified>
  <cp:category/>
</cp:coreProperties>
</file>