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801経営管理課\02 総務・経理係\01上水道課関係\90 各種調査回答\経営比較分析表\（Ｈ29提出）Ｈ28年度分　経営比較分析表\202151塩尻市（提出）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M86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G86" i="4"/>
  <c r="W10" i="4"/>
  <c r="BB8" i="4"/>
  <c r="AT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<sst xmlns="http://schemas.openxmlformats.org/spreadsheetml/2006/main" count="235" uniqueCount="123">
  <si>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</si>
  <si>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</si>
  <si>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</si>
  <si>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</si>
  <si>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</si>
  <si>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</si>
  <si>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</si>
  <si>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</si>
  <si>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</si>
  <si>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</si>
  <si>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</si>
  <si>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</si>
  <si>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</si>
  <si>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</si>
  <si>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</si>
  <si>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</si>
  <si>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</si>
  <si>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</si>
  <si>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</si>
  <si>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</si>
  <si>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</si>
  <si>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</si>
  <si>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</si>
  <si>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</si>
  <si>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</si>
  <si>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</si>
  <si>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</si>
  <si>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</si>
  <si>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</si>
  <si>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</si>
  <si>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</si>
  <si>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</si>
  <si>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</si>
  <si>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</si>
  <si>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</si>
  <si>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</si>
  <si>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</si>
  <si>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</si>
  <si>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</si>
  <si>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</si>
  <si>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</si>
  <si>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</si>
  <si>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</si>
  <si>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</si>
  <si>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</si>
  <si>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</si>
  <si>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</si>
  <si>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</si>
  <si>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</si>
  <si>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</si>
  <si>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</si>
  <si>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</si>
  <si>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</si>
  <si>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</si>
  <si>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</si>
  <si>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</si>
  <si>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</si>
  <si>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</si>
  <si>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</si>
  <si>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</si>
  <si>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</si>
  <si>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</si>
  <si>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</si>
  <si>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</si>
  <si>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</si>
  <si>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</si>
  <si>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</si>
  <si>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</si>
  <si>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</si>
  <si>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</si>
  <si>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</si>
  <si>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</si>
  <si>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</si>
  <si>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</si>
  <si>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</si>
  <si>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</si>
  <si>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</si>
  <si>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</si>
  <si>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</si>
  <si>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</si>
  <si>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</si>
  <si>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</si>
  <si>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</si>
  <si>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</si>
  <si>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</si>
  <si>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</si>
  <si>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</si>
  <si>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</si>
  <si>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</si>
  <si>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</si>
  <si>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</si>
  <si>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</si>
  <si>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</si>
  <si>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</si>
  <si>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</si>
  <si>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</si>
  <si>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</si>
  <si>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</si>
  <si>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</si>
  <si>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</si>
  <si>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</si>
  <si>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</si>
  <si>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</si>
  <si>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</si>
  <si>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</si>
  <si>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</si>
  <si>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</si>
  <si>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</si>
  <si>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塩尻市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</si>
  <si>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</si>
  <si>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</si>
  <si>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</si>
  <si>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</si>
  <si>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</si>
  <si>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</si>
  <si>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</si>
  <si>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</si>
  <si>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</si>
  <si>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</si>
  <si>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</si>
  <si>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①有形固定資産減価償却率は、平成26年度から会計制度の見直しにより増加し、類似団体平均よりやや高い水準で推移しています。
②管渠老朽化率は0％で、法定耐用年数を経過する管渠はありません。
③管渠改善率は0%で、更新実績はありません。
　現在、管渠は老朽化を示す状況ではありませんが、今後10年以内に法定耐用年数を経過する管渠が出てくることから、長寿命化計画に基づき、計画的に長寿命化を図っていきます。</t>
    <rPh sb="14" eb="16">
      <t>ヘイセイ</t>
    </rPh>
    <rPh sb="27" eb="29">
      <t>ミナオ</t>
    </rPh>
    <rPh sb="33" eb="35">
      <t>ゾウカ</t>
    </rPh>
    <rPh sb="47" eb="48">
      <t>タカ</t>
    </rPh>
    <rPh sb="49" eb="51">
      <t>スイジュン</t>
    </rPh>
    <rPh sb="52" eb="54">
      <t>スイイ</t>
    </rPh>
    <phoneticPr fontId="7"/>
  </si>
  <si>
    <t>　今後の下水道事業経営にあたっては、水洗化率の大幅な向上が見込めないなか、人口が減少することから、下水道使用料は減収となっていくことが予想されます。
　一方、施設の老朽化に伴う更新投資の増大、被災時の下水道機能の確保や災害防止の取り組みの強化のため、多額の投資が必要となります。
　投資と財政のバランスに配慮し、長期的視野に立った効率的で効果的な事業展開を図り、更なる経営改善に取り組むことで、健全で持続可能な事業経営に努めていきます。</t>
    <phoneticPr fontId="7"/>
  </si>
  <si>
    <t>①経常収支比率は、平成26年度以降100％以上であり、経常損益は黒字となっています。
②累積欠損金比率は、平成26年度から会計制度の見直しにより大きく減少し、平成28年度は欠損金を計上していません。
③流動比率は、平成26年度から会計制度の見直しにより、1年以内に償還する企業債を流動負債に計上したことから、大きく減少しています。
④企業債残高対事業規模比率は、類似団体平均より高く、企業債残高が多いといえます。経年比較では着実に減少しており、今後も投資の在り方等の検討や、企業債以外の財源確保による企業債借入の抑制など、逓減に努めていきます。
⑤経費回収率は、類似団体平均より高く、100％を上回っており、下水道使用料で汚水処理に係る費用を賄えているといえます。
⑥汚水処理原価は、類似団体平均を下回っています。これは汚水処理費の一部に公費負担分を充当しているため、汚水処理原価が抑制されています。今後、老朽化に伴う管渠等の修繕費や維持管理費の増加により、高まることが考えられますが、費用の効率化等に取り組んでいきます。
⑦施設利用率は、類似団体平均よりやや高い状況です。施設の利用状況や適正規模を判断し、施設の規模と機能の抑制を検討するなかで、施設利用率の改善に努めていきます。
⑧水洗化率は類似団体平均より高い水準で推移しています。</t>
    <rPh sb="9" eb="11">
      <t>ヘイセイ</t>
    </rPh>
    <rPh sb="13" eb="15">
      <t>ネンド</t>
    </rPh>
    <rPh sb="15" eb="17">
      <t>イコウ</t>
    </rPh>
    <rPh sb="21" eb="23">
      <t>イジョウ</t>
    </rPh>
    <rPh sb="53" eb="55">
      <t>ヘイセイ</t>
    </rPh>
    <rPh sb="61" eb="62">
      <t>カイ</t>
    </rPh>
    <rPh sb="62" eb="63">
      <t>ケイ</t>
    </rPh>
    <rPh sb="63" eb="65">
      <t>セイド</t>
    </rPh>
    <rPh sb="75" eb="77">
      <t>ゲンショウ</t>
    </rPh>
    <rPh sb="79" eb="81">
      <t>ヘイセイ</t>
    </rPh>
    <rPh sb="83" eb="85">
      <t>ネンド</t>
    </rPh>
    <rPh sb="86" eb="88">
      <t>ケッソン</t>
    </rPh>
    <rPh sb="88" eb="89">
      <t>キン</t>
    </rPh>
    <rPh sb="90" eb="92">
      <t>ケイジョウ</t>
    </rPh>
    <rPh sb="107" eb="109">
      <t>ヘイセイ</t>
    </rPh>
    <rPh sb="115" eb="116">
      <t>カイ</t>
    </rPh>
    <rPh sb="116" eb="117">
      <t>ケイ</t>
    </rPh>
    <rPh sb="117" eb="119">
      <t>セイド</t>
    </rPh>
    <rPh sb="120" eb="122">
      <t>ミナオ</t>
    </rPh>
    <rPh sb="128" eb="129">
      <t>ネン</t>
    </rPh>
    <rPh sb="129" eb="131">
      <t>イナイ</t>
    </rPh>
    <rPh sb="132" eb="134">
      <t>ショウカン</t>
    </rPh>
    <rPh sb="136" eb="138">
      <t>キギョウ</t>
    </rPh>
    <rPh sb="138" eb="139">
      <t>サイ</t>
    </rPh>
    <rPh sb="140" eb="142">
      <t>リュウドウ</t>
    </rPh>
    <rPh sb="142" eb="144">
      <t>フサイ</t>
    </rPh>
    <rPh sb="145" eb="147">
      <t>ケイジョウ</t>
    </rPh>
    <rPh sb="157" eb="159">
      <t>ゲンショウ</t>
    </rPh>
    <rPh sb="206" eb="208">
      <t>ケイネン</t>
    </rPh>
    <rPh sb="208" eb="210">
      <t>ヒカク</t>
    </rPh>
    <rPh sb="215" eb="217">
      <t>ゲンショウ</t>
    </rPh>
    <rPh sb="264" eb="265">
      <t>ツト</t>
    </rPh>
    <rPh sb="304" eb="307">
      <t>ゲスイドウ</t>
    </rPh>
    <rPh sb="307" eb="309">
      <t>シヨウ</t>
    </rPh>
    <rPh sb="309" eb="310">
      <t>リョウ</t>
    </rPh>
    <rPh sb="311" eb="313">
      <t>オスイ</t>
    </rPh>
    <rPh sb="313" eb="315">
      <t>ショリ</t>
    </rPh>
    <rPh sb="316" eb="317">
      <t>カカ</t>
    </rPh>
    <rPh sb="318" eb="320">
      <t>ヒヨウ</t>
    </rPh>
    <rPh sb="360" eb="362">
      <t>オスイ</t>
    </rPh>
    <rPh sb="362" eb="364">
      <t>ショリ</t>
    </rPh>
    <rPh sb="364" eb="365">
      <t>ヒ</t>
    </rPh>
    <rPh sb="366" eb="368">
      <t>イチブ</t>
    </rPh>
    <rPh sb="369" eb="371">
      <t>コウヒ</t>
    </rPh>
    <rPh sb="371" eb="373">
      <t>フタン</t>
    </rPh>
    <rPh sb="373" eb="374">
      <t>ブン</t>
    </rPh>
    <rPh sb="375" eb="377">
      <t>ジュウトウ</t>
    </rPh>
    <rPh sb="384" eb="386">
      <t>オスイ</t>
    </rPh>
    <rPh sb="386" eb="388">
      <t>ショリ</t>
    </rPh>
    <rPh sb="388" eb="390">
      <t>ゲンカ</t>
    </rPh>
    <rPh sb="391" eb="393">
      <t>ヨクセイ</t>
    </rPh>
    <rPh sb="443" eb="445">
      <t>ヒヨウ</t>
    </rPh>
    <rPh sb="446" eb="448">
      <t>コウリツ</t>
    </rPh>
    <rPh sb="448" eb="449">
      <t>カ</t>
    </rPh>
    <rPh sb="449" eb="450">
      <t>トウ</t>
    </rPh>
    <rPh sb="451" eb="452">
      <t>ト</t>
    </rPh>
    <rPh sb="453" eb="454">
      <t>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</si>
</sst>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39824"/>
        <c:axId val="21104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9824"/>
        <c:axId val="211040608"/>
      </c:lineChart>
      <c:dateAx>
        <c:axId val="21103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040608"/>
        <c:crosses val="autoZero"/>
        <c:auto val="1"/>
        <c:lblOffset val="100"/>
        <c:baseTimeUnit val="years"/>
      </c:dateAx>
      <c:valAx>
        <c:axId val="21104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03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60.6</c:v>
                </c:pt>
                <c:pt idx="1">
                  <c:v>64.459999999999994</c:v>
                </c:pt>
                <c:pt idx="2">
                  <c:v>63.43</c:v>
                </c:pt>
                <c:pt idx="3">
                  <c:v>62.57</c:v>
                </c:pt>
                <c:pt idx="4">
                  <c:v>47.02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96160"/>
        <c:axId val="213396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96160"/>
        <c:axId val="213396552"/>
      </c:lineChart>
      <c:dateAx>
        <c:axId val="21339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96552"/>
        <c:crosses val="autoZero"/>
        <c:auto val="1"/>
        <c:lblOffset val="100"/>
        <c:baseTimeUnit val="years"/>
      </c:dateAx>
      <c:valAx>
        <c:axId val="213396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39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90.03</c:v>
                </c:pt>
                <c:pt idx="1">
                  <c:v>90.1</c:v>
                </c:pt>
                <c:pt idx="2">
                  <c:v>90.07</c:v>
                </c:pt>
                <c:pt idx="3">
                  <c:v>93.9</c:v>
                </c:pt>
                <c:pt idx="4">
                  <c:v>93.98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75568"/>
        <c:axId val="21307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75568"/>
        <c:axId val="213075176"/>
      </c:lineChart>
      <c:dateAx>
        <c:axId val="21307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075176"/>
        <c:crosses val="autoZero"/>
        <c:auto val="1"/>
        <c:lblOffset val="100"/>
        <c:baseTimeUnit val="years"/>
      </c:dateAx>
      <c:valAx>
        <c:axId val="21307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07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</c:v>
                </c:pt>
                <c:pt idx="1">
                  <c:v>97.03</c:v>
                </c:pt>
                <c:pt idx="2">
                  <c:v>114.69</c:v>
                </c:pt>
                <c:pt idx="3">
                  <c:v>110.85</c:v>
                </c:pt>
                <c:pt idx="4">
                  <c:v>113.89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2272"/>
        <c:axId val="21265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94.73</c:v>
                </c:pt>
                <c:pt idx="1">
                  <c:v>96.59</c:v>
                </c:pt>
                <c:pt idx="2">
                  <c:v>101.24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52272"/>
        <c:axId val="212652664"/>
      </c:lineChart>
      <c:dateAx>
        <c:axId val="21265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652664"/>
        <c:crosses val="autoZero"/>
        <c:auto val="1"/>
        <c:lblOffset val="100"/>
        <c:baseTimeUnit val="years"/>
      </c:dateAx>
      <c:valAx>
        <c:axId val="21265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65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13.5</c:v>
                </c:pt>
                <c:pt idx="2">
                  <c:v>27.23</c:v>
                </c:pt>
                <c:pt idx="3">
                  <c:v>29.59</c:v>
                </c:pt>
                <c:pt idx="4">
                  <c:v>31.99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3840"/>
        <c:axId val="21265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13.6</c:v>
                </c:pt>
                <c:pt idx="2">
                  <c:v>22.34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53840"/>
        <c:axId val="212654232"/>
      </c:lineChart>
      <c:dateAx>
        <c:axId val="21265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654232"/>
        <c:crosses val="autoZero"/>
        <c:auto val="1"/>
        <c:lblOffset val="100"/>
        <c:baseTimeUnit val="years"/>
      </c:dateAx>
      <c:valAx>
        <c:axId val="21265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65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408"/>
        <c:axId val="21307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55408"/>
        <c:axId val="213073608"/>
      </c:lineChart>
      <c:dateAx>
        <c:axId val="21265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073608"/>
        <c:crosses val="autoZero"/>
        <c:auto val="1"/>
        <c:lblOffset val="100"/>
        <c:baseTimeUnit val="years"/>
      </c:dateAx>
      <c:valAx>
        <c:axId val="21307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6554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311.38</c:v>
                </c:pt>
                <c:pt idx="1">
                  <c:v>314.07</c:v>
                </c:pt>
                <c:pt idx="2">
                  <c:v>72.72</c:v>
                </c:pt>
                <c:pt idx="3">
                  <c:v>29.4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76352"/>
        <c:axId val="21307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236.15</c:v>
                </c:pt>
                <c:pt idx="1">
                  <c:v>232.81</c:v>
                </c:pt>
                <c:pt idx="2">
                  <c:v>184.13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76352"/>
        <c:axId val="213076744"/>
      </c:lineChart>
      <c:dateAx>
        <c:axId val="2130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076744"/>
        <c:crosses val="autoZero"/>
        <c:auto val="1"/>
        <c:lblOffset val="100"/>
        <c:baseTimeUnit val="years"/>
      </c:dateAx>
      <c:valAx>
        <c:axId val="21307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0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298.52</c:v>
                </c:pt>
                <c:pt idx="1">
                  <c:v>1357.09</c:v>
                </c:pt>
                <c:pt idx="2">
                  <c:v>77.03</c:v>
                </c:pt>
                <c:pt idx="3">
                  <c:v>69.150000000000006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35304"/>
        <c:axId val="21273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243.58</c:v>
                </c:pt>
                <c:pt idx="1">
                  <c:v>290.19</c:v>
                </c:pt>
                <c:pt idx="2">
                  <c:v>63.22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5304"/>
        <c:axId val="212735696"/>
      </c:lineChart>
      <c:dateAx>
        <c:axId val="21273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35696"/>
        <c:crosses val="autoZero"/>
        <c:auto val="1"/>
        <c:lblOffset val="100"/>
        <c:baseTimeUnit val="years"/>
      </c:dateAx>
      <c:valAx>
        <c:axId val="21273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3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2338.86</c:v>
                </c:pt>
                <c:pt idx="1">
                  <c:v>2227.33</c:v>
                </c:pt>
                <c:pt idx="2">
                  <c:v>2195.0100000000002</c:v>
                </c:pt>
                <c:pt idx="3">
                  <c:v>2083.61</c:v>
                </c:pt>
                <c:pt idx="4">
                  <c:v>2015.99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36872"/>
        <c:axId val="21273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6872"/>
        <c:axId val="212737264"/>
      </c:lineChart>
      <c:dateAx>
        <c:axId val="212736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37264"/>
        <c:crosses val="autoZero"/>
        <c:auto val="1"/>
        <c:lblOffset val="100"/>
        <c:baseTimeUnit val="years"/>
      </c:dateAx>
      <c:valAx>
        <c:axId val="21273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36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85.33</c:v>
                </c:pt>
                <c:pt idx="1">
                  <c:v>93.96</c:v>
                </c:pt>
                <c:pt idx="2">
                  <c:v>118.7</c:v>
                </c:pt>
                <c:pt idx="3">
                  <c:v>103</c:v>
                </c:pt>
                <c:pt idx="4">
                  <c:v>110.5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93416"/>
        <c:axId val="21339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93416"/>
        <c:axId val="213393808"/>
      </c:lineChart>
      <c:dateAx>
        <c:axId val="213393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93808"/>
        <c:crosses val="autoZero"/>
        <c:auto val="1"/>
        <c:lblOffset val="100"/>
        <c:baseTimeUnit val="years"/>
      </c:dateAx>
      <c:valAx>
        <c:axId val="21339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393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247.69</c:v>
                </c:pt>
                <c:pt idx="1">
                  <c:v>225.47</c:v>
                </c:pt>
                <c:pt idx="2">
                  <c:v>178.34</c:v>
                </c:pt>
                <c:pt idx="3">
                  <c:v>205.31</c:v>
                </c:pt>
                <c:pt idx="4">
                  <c:v>191.33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34912"/>
        <c:axId val="21339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4912"/>
        <c:axId val="213394984"/>
      </c:lineChart>
      <c:dateAx>
        <c:axId val="21273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94984"/>
        <c:crosses val="autoZero"/>
        <c:auto val="1"/>
        <c:lblOffset val="100"/>
        <c:baseTimeUnit val="years"/>
      </c:dateAx>
      <c:valAx>
        <c:axId val="21339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3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52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長野県　塩尻市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67534</v>
      </c>
      <c r="AM8" s="51"/>
      <c r="AN8" s="51"/>
      <c r="AO8" s="51"/>
      <c r="AP8" s="51"/>
      <c r="AQ8" s="51"/>
      <c r="AR8" s="51"/>
      <c r="AS8" s="51"/>
      <c r="AT8" s="46">
        <f>データ!T6</f>
        <v>289.98</v>
      </c>
      <c r="AU8" s="46"/>
      <c r="AV8" s="46"/>
      <c r="AW8" s="46"/>
      <c r="AX8" s="46"/>
      <c r="AY8" s="46"/>
      <c r="AZ8" s="46"/>
      <c r="BA8" s="46"/>
      <c r="BB8" s="46">
        <f>データ!U6</f>
        <v>232.89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42.85</v>
      </c>
      <c r="J10" s="46"/>
      <c r="K10" s="46"/>
      <c r="L10" s="46"/>
      <c r="M10" s="46"/>
      <c r="N10" s="46"/>
      <c r="O10" s="46"/>
      <c r="P10" s="46">
        <f>データ!P6</f>
        <v>13.68</v>
      </c>
      <c r="Q10" s="46"/>
      <c r="R10" s="46"/>
      <c r="S10" s="46"/>
      <c r="T10" s="46"/>
      <c r="U10" s="46"/>
      <c r="V10" s="46"/>
      <c r="W10" s="46">
        <f>データ!Q6</f>
        <v>80.12</v>
      </c>
      <c r="X10" s="46"/>
      <c r="Y10" s="46"/>
      <c r="Z10" s="46"/>
      <c r="AA10" s="46"/>
      <c r="AB10" s="46"/>
      <c r="AC10" s="46"/>
      <c r="AD10" s="51">
        <f>データ!R6</f>
        <v>3860</v>
      </c>
      <c r="AE10" s="51"/>
      <c r="AF10" s="51"/>
      <c r="AG10" s="51"/>
      <c r="AH10" s="51"/>
      <c r="AI10" s="51"/>
      <c r="AJ10" s="51"/>
      <c r="AK10" s="2"/>
      <c r="AL10" s="51">
        <f>データ!V6</f>
        <v>9229</v>
      </c>
      <c r="AM10" s="51"/>
      <c r="AN10" s="51"/>
      <c r="AO10" s="51"/>
      <c r="AP10" s="51"/>
      <c r="AQ10" s="51"/>
      <c r="AR10" s="51"/>
      <c r="AS10" s="51"/>
      <c r="AT10" s="46">
        <f>データ!W6</f>
        <v>3.52</v>
      </c>
      <c r="AU10" s="46"/>
      <c r="AV10" s="46"/>
      <c r="AW10" s="46"/>
      <c r="AX10" s="46"/>
      <c r="AY10" s="46"/>
      <c r="AZ10" s="46"/>
      <c r="BA10" s="46"/>
      <c r="BB10" s="46">
        <f>データ!X6</f>
        <v>2621.88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121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202151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長野県　塩尻市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42.85</v>
      </c>
      <c r="P6" s="35">
        <f t="shared" si="3"/>
        <v>13.68</v>
      </c>
      <c r="Q6" s="35">
        <f t="shared" si="3"/>
        <v>80.12</v>
      </c>
      <c r="R6" s="35">
        <f t="shared" si="3"/>
        <v>3860</v>
      </c>
      <c r="S6" s="35">
        <f t="shared" si="3"/>
        <v>67534</v>
      </c>
      <c r="T6" s="35">
        <f t="shared" si="3"/>
        <v>289.98</v>
      </c>
      <c r="U6" s="35">
        <f t="shared" si="3"/>
        <v>232.89</v>
      </c>
      <c r="V6" s="35">
        <f t="shared" si="3"/>
        <v>9229</v>
      </c>
      <c r="W6" s="35">
        <f t="shared" si="3"/>
        <v>3.52</v>
      </c>
      <c r="X6" s="35">
        <f t="shared" si="3"/>
        <v>2621.88</v>
      </c>
      <c r="Y6" s="36">
        <f>IF(Y7="",NA(),Y7)</f>
        <v>92</v>
      </c>
      <c r="Z6" s="36">
        <f t="shared" ref="Z6:AH6" si="4">IF(Z7="",NA(),Z7)</f>
        <v>97.03</v>
      </c>
      <c r="AA6" s="36">
        <f t="shared" si="4"/>
        <v>114.69</v>
      </c>
      <c r="AB6" s="36">
        <f t="shared" si="4"/>
        <v>110.85</v>
      </c>
      <c r="AC6" s="36">
        <f t="shared" si="4"/>
        <v>113.89</v>
      </c>
      <c r="AD6" s="36">
        <f t="shared" si="4"/>
        <v>94.73</v>
      </c>
      <c r="AE6" s="36">
        <f t="shared" si="4"/>
        <v>96.59</v>
      </c>
      <c r="AF6" s="36">
        <f t="shared" si="4"/>
        <v>101.24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6">
        <f>IF(AJ7="",NA(),AJ7)</f>
        <v>311.38</v>
      </c>
      <c r="AK6" s="36">
        <f t="shared" ref="AK6:AS6" si="5">IF(AK7="",NA(),AK7)</f>
        <v>314.07</v>
      </c>
      <c r="AL6" s="36">
        <f t="shared" si="5"/>
        <v>72.72</v>
      </c>
      <c r="AM6" s="36">
        <f t="shared" si="5"/>
        <v>29.4</v>
      </c>
      <c r="AN6" s="35">
        <f t="shared" si="5"/>
        <v>0</v>
      </c>
      <c r="AO6" s="36">
        <f t="shared" si="5"/>
        <v>236.15</v>
      </c>
      <c r="AP6" s="36">
        <f t="shared" si="5"/>
        <v>232.81</v>
      </c>
      <c r="AQ6" s="36">
        <f t="shared" si="5"/>
        <v>184.13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>
        <f>IF(AU7="",NA(),AU7)</f>
        <v>298.52</v>
      </c>
      <c r="AV6" s="36">
        <f t="shared" ref="AV6:BD6" si="6">IF(AV7="",NA(),AV7)</f>
        <v>1357.09</v>
      </c>
      <c r="AW6" s="36">
        <f t="shared" si="6"/>
        <v>77.03</v>
      </c>
      <c r="AX6" s="36">
        <f t="shared" si="6"/>
        <v>69.150000000000006</v>
      </c>
      <c r="AY6" s="36">
        <f t="shared" si="6"/>
        <v>40</v>
      </c>
      <c r="AZ6" s="36">
        <f t="shared" si="6"/>
        <v>243.58</v>
      </c>
      <c r="BA6" s="36">
        <f t="shared" si="6"/>
        <v>290.19</v>
      </c>
      <c r="BB6" s="36">
        <f t="shared" si="6"/>
        <v>63.22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2338.86</v>
      </c>
      <c r="BG6" s="36">
        <f t="shared" ref="BG6:BO6" si="7">IF(BG7="",NA(),BG7)</f>
        <v>2227.33</v>
      </c>
      <c r="BH6" s="36">
        <f t="shared" si="7"/>
        <v>2195.0100000000002</v>
      </c>
      <c r="BI6" s="36">
        <f t="shared" si="7"/>
        <v>2083.61</v>
      </c>
      <c r="BJ6" s="36">
        <f t="shared" si="7"/>
        <v>2015.99</v>
      </c>
      <c r="BK6" s="36">
        <f t="shared" si="7"/>
        <v>1622.51</v>
      </c>
      <c r="BL6" s="36">
        <f t="shared" si="7"/>
        <v>1569.13</v>
      </c>
      <c r="BM6" s="36">
        <f t="shared" si="7"/>
        <v>1436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85.33</v>
      </c>
      <c r="BR6" s="36">
        <f t="shared" ref="BR6:BZ6" si="8">IF(BR7="",NA(),BR7)</f>
        <v>93.96</v>
      </c>
      <c r="BS6" s="36">
        <f t="shared" si="8"/>
        <v>118.7</v>
      </c>
      <c r="BT6" s="36">
        <f t="shared" si="8"/>
        <v>103</v>
      </c>
      <c r="BU6" s="36">
        <f t="shared" si="8"/>
        <v>110.5</v>
      </c>
      <c r="BV6" s="36">
        <f t="shared" si="8"/>
        <v>62.83</v>
      </c>
      <c r="BW6" s="36">
        <f t="shared" si="8"/>
        <v>64.63</v>
      </c>
      <c r="BX6" s="36">
        <f t="shared" si="8"/>
        <v>66.56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247.69</v>
      </c>
      <c r="CC6" s="36">
        <f t="shared" ref="CC6:CK6" si="9">IF(CC7="",NA(),CC7)</f>
        <v>225.47</v>
      </c>
      <c r="CD6" s="36">
        <f t="shared" si="9"/>
        <v>178.34</v>
      </c>
      <c r="CE6" s="36">
        <f t="shared" si="9"/>
        <v>205.31</v>
      </c>
      <c r="CF6" s="36">
        <f t="shared" si="9"/>
        <v>191.33</v>
      </c>
      <c r="CG6" s="36">
        <f t="shared" si="9"/>
        <v>250.43</v>
      </c>
      <c r="CH6" s="36">
        <f t="shared" si="9"/>
        <v>245.75</v>
      </c>
      <c r="CI6" s="36">
        <f t="shared" si="9"/>
        <v>244.29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60.6</v>
      </c>
      <c r="CN6" s="36">
        <f t="shared" ref="CN6:CV6" si="10">IF(CN7="",NA(),CN7)</f>
        <v>64.459999999999994</v>
      </c>
      <c r="CO6" s="36">
        <f t="shared" si="10"/>
        <v>63.43</v>
      </c>
      <c r="CP6" s="36">
        <f t="shared" si="10"/>
        <v>62.57</v>
      </c>
      <c r="CQ6" s="36">
        <f t="shared" si="10"/>
        <v>47.02</v>
      </c>
      <c r="CR6" s="36">
        <f t="shared" si="10"/>
        <v>42.31</v>
      </c>
      <c r="CS6" s="36">
        <f t="shared" si="10"/>
        <v>43.65</v>
      </c>
      <c r="CT6" s="36">
        <f t="shared" si="10"/>
        <v>43.58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90.03</v>
      </c>
      <c r="CY6" s="36">
        <f t="shared" ref="CY6:DG6" si="11">IF(CY7="",NA(),CY7)</f>
        <v>90.1</v>
      </c>
      <c r="CZ6" s="36">
        <f t="shared" si="11"/>
        <v>90.07</v>
      </c>
      <c r="DA6" s="36">
        <f t="shared" si="11"/>
        <v>93.9</v>
      </c>
      <c r="DB6" s="36">
        <f t="shared" si="11"/>
        <v>93.98</v>
      </c>
      <c r="DC6" s="36">
        <f t="shared" si="11"/>
        <v>81.3</v>
      </c>
      <c r="DD6" s="36">
        <f t="shared" si="11"/>
        <v>82.2</v>
      </c>
      <c r="DE6" s="36">
        <f t="shared" si="11"/>
        <v>82.35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12.03</v>
      </c>
      <c r="DJ6" s="36">
        <f t="shared" ref="DJ6:DR6" si="12">IF(DJ7="",NA(),DJ7)</f>
        <v>13.5</v>
      </c>
      <c r="DK6" s="36">
        <f t="shared" si="12"/>
        <v>27.23</v>
      </c>
      <c r="DL6" s="36">
        <f t="shared" si="12"/>
        <v>29.59</v>
      </c>
      <c r="DM6" s="36">
        <f t="shared" si="12"/>
        <v>31.99</v>
      </c>
      <c r="DN6" s="36">
        <f t="shared" si="12"/>
        <v>12.99</v>
      </c>
      <c r="DO6" s="36">
        <f t="shared" si="12"/>
        <v>13.6</v>
      </c>
      <c r="DP6" s="36">
        <f t="shared" si="12"/>
        <v>22.34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0.11</v>
      </c>
      <c r="EK6" s="36">
        <f t="shared" si="14"/>
        <v>0.05</v>
      </c>
      <c r="EL6" s="36">
        <f t="shared" si="14"/>
        <v>0.04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>
      <c r="A7" s="29"/>
      <c r="B7" s="38">
        <v>2016</v>
      </c>
      <c r="C7" s="38">
        <v>202151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42.85</v>
      </c>
      <c r="P7" s="39">
        <v>13.68</v>
      </c>
      <c r="Q7" s="39">
        <v>80.12</v>
      </c>
      <c r="R7" s="39">
        <v>3860</v>
      </c>
      <c r="S7" s="39">
        <v>67534</v>
      </c>
      <c r="T7" s="39">
        <v>289.98</v>
      </c>
      <c r="U7" s="39">
        <v>232.89</v>
      </c>
      <c r="V7" s="39">
        <v>9229</v>
      </c>
      <c r="W7" s="39">
        <v>3.52</v>
      </c>
      <c r="X7" s="39">
        <v>2621.88</v>
      </c>
      <c r="Y7" s="39">
        <v>92</v>
      </c>
      <c r="Z7" s="39">
        <v>97.03</v>
      </c>
      <c r="AA7" s="39">
        <v>114.69</v>
      </c>
      <c r="AB7" s="39">
        <v>110.85</v>
      </c>
      <c r="AC7" s="39">
        <v>113.89</v>
      </c>
      <c r="AD7" s="39">
        <v>94.73</v>
      </c>
      <c r="AE7" s="39">
        <v>96.59</v>
      </c>
      <c r="AF7" s="39">
        <v>101.24</v>
      </c>
      <c r="AG7" s="39">
        <v>100.94</v>
      </c>
      <c r="AH7" s="39">
        <v>100.85</v>
      </c>
      <c r="AI7" s="39">
        <v>100.66</v>
      </c>
      <c r="AJ7" s="39">
        <v>311.38</v>
      </c>
      <c r="AK7" s="39">
        <v>314.07</v>
      </c>
      <c r="AL7" s="39">
        <v>72.72</v>
      </c>
      <c r="AM7" s="39">
        <v>29.4</v>
      </c>
      <c r="AN7" s="39">
        <v>0</v>
      </c>
      <c r="AO7" s="39">
        <v>236.15</v>
      </c>
      <c r="AP7" s="39">
        <v>232.81</v>
      </c>
      <c r="AQ7" s="39">
        <v>184.13</v>
      </c>
      <c r="AR7" s="39">
        <v>101.85</v>
      </c>
      <c r="AS7" s="39">
        <v>110.77</v>
      </c>
      <c r="AT7" s="39">
        <v>105.22</v>
      </c>
      <c r="AU7" s="39">
        <v>298.52</v>
      </c>
      <c r="AV7" s="39">
        <v>1357.09</v>
      </c>
      <c r="AW7" s="39">
        <v>77.03</v>
      </c>
      <c r="AX7" s="39">
        <v>69.150000000000006</v>
      </c>
      <c r="AY7" s="39">
        <v>40</v>
      </c>
      <c r="AZ7" s="39">
        <v>243.58</v>
      </c>
      <c r="BA7" s="39">
        <v>290.19</v>
      </c>
      <c r="BB7" s="39">
        <v>63.22</v>
      </c>
      <c r="BC7" s="39">
        <v>49.07</v>
      </c>
      <c r="BD7" s="39">
        <v>46.78</v>
      </c>
      <c r="BE7" s="39">
        <v>54.12</v>
      </c>
      <c r="BF7" s="39">
        <v>2338.86</v>
      </c>
      <c r="BG7" s="39">
        <v>2227.33</v>
      </c>
      <c r="BH7" s="39">
        <v>2195.0100000000002</v>
      </c>
      <c r="BI7" s="39">
        <v>2083.61</v>
      </c>
      <c r="BJ7" s="39">
        <v>2015.99</v>
      </c>
      <c r="BK7" s="39">
        <v>1622.51</v>
      </c>
      <c r="BL7" s="39">
        <v>1569.13</v>
      </c>
      <c r="BM7" s="39">
        <v>1436</v>
      </c>
      <c r="BN7" s="39">
        <v>1434.89</v>
      </c>
      <c r="BO7" s="39">
        <v>1298.9100000000001</v>
      </c>
      <c r="BP7" s="39">
        <v>1348.09</v>
      </c>
      <c r="BQ7" s="39">
        <v>85.33</v>
      </c>
      <c r="BR7" s="39">
        <v>93.96</v>
      </c>
      <c r="BS7" s="39">
        <v>118.7</v>
      </c>
      <c r="BT7" s="39">
        <v>103</v>
      </c>
      <c r="BU7" s="39">
        <v>110.5</v>
      </c>
      <c r="BV7" s="39">
        <v>62.83</v>
      </c>
      <c r="BW7" s="39">
        <v>64.63</v>
      </c>
      <c r="BX7" s="39">
        <v>66.56</v>
      </c>
      <c r="BY7" s="39">
        <v>66.22</v>
      </c>
      <c r="BZ7" s="39">
        <v>69.87</v>
      </c>
      <c r="CA7" s="39">
        <v>69.8</v>
      </c>
      <c r="CB7" s="39">
        <v>247.69</v>
      </c>
      <c r="CC7" s="39">
        <v>225.47</v>
      </c>
      <c r="CD7" s="39">
        <v>178.34</v>
      </c>
      <c r="CE7" s="39">
        <v>205.31</v>
      </c>
      <c r="CF7" s="39">
        <v>191.33</v>
      </c>
      <c r="CG7" s="39">
        <v>250.43</v>
      </c>
      <c r="CH7" s="39">
        <v>245.75</v>
      </c>
      <c r="CI7" s="39">
        <v>244.29</v>
      </c>
      <c r="CJ7" s="39">
        <v>246.72</v>
      </c>
      <c r="CK7" s="39">
        <v>234.96</v>
      </c>
      <c r="CL7" s="39">
        <v>232.54</v>
      </c>
      <c r="CM7" s="39">
        <v>60.6</v>
      </c>
      <c r="CN7" s="39">
        <v>64.459999999999994</v>
      </c>
      <c r="CO7" s="39">
        <v>63.43</v>
      </c>
      <c r="CP7" s="39">
        <v>62.57</v>
      </c>
      <c r="CQ7" s="39">
        <v>47.02</v>
      </c>
      <c r="CR7" s="39">
        <v>42.31</v>
      </c>
      <c r="CS7" s="39">
        <v>43.65</v>
      </c>
      <c r="CT7" s="39">
        <v>43.58</v>
      </c>
      <c r="CU7" s="39">
        <v>41.35</v>
      </c>
      <c r="CV7" s="39">
        <v>42.9</v>
      </c>
      <c r="CW7" s="39">
        <v>42.17</v>
      </c>
      <c r="CX7" s="39">
        <v>90.03</v>
      </c>
      <c r="CY7" s="39">
        <v>90.1</v>
      </c>
      <c r="CZ7" s="39">
        <v>90.07</v>
      </c>
      <c r="DA7" s="39">
        <v>93.9</v>
      </c>
      <c r="DB7" s="39">
        <v>93.98</v>
      </c>
      <c r="DC7" s="39">
        <v>81.3</v>
      </c>
      <c r="DD7" s="39">
        <v>82.2</v>
      </c>
      <c r="DE7" s="39">
        <v>82.35</v>
      </c>
      <c r="DF7" s="39">
        <v>82.9</v>
      </c>
      <c r="DG7" s="39">
        <v>83.5</v>
      </c>
      <c r="DH7" s="39">
        <v>82.3</v>
      </c>
      <c r="DI7" s="39">
        <v>12.03</v>
      </c>
      <c r="DJ7" s="39">
        <v>13.5</v>
      </c>
      <c r="DK7" s="39">
        <v>27.23</v>
      </c>
      <c r="DL7" s="39">
        <v>29.59</v>
      </c>
      <c r="DM7" s="39">
        <v>31.99</v>
      </c>
      <c r="DN7" s="39">
        <v>12.99</v>
      </c>
      <c r="DO7" s="39">
        <v>13.6</v>
      </c>
      <c r="DP7" s="39">
        <v>22.34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0.11</v>
      </c>
      <c r="EK7" s="39">
        <v>0.05</v>
      </c>
      <c r="EL7" s="39">
        <v>0.04</v>
      </c>
      <c r="EM7" s="39">
        <v>7.0000000000000007E-2</v>
      </c>
      <c r="EN7" s="39">
        <v>0.09</v>
      </c>
      <c r="EO7" s="39">
        <v>0.09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ys1221</cp:lastModifiedBy>
  <cp:lastPrinted>2018-01-30T05:12:01Z</cp:lastPrinted>
  <dcterms:created xsi:type="dcterms:W3CDTF">2017-12-25T01:55:41Z</dcterms:created>
  <dcterms:modified xsi:type="dcterms:W3CDTF">2018-02-02T08:37:38Z</dcterms:modified>
  <cp:category/>
</cp:coreProperties>
</file>