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5水道部\30水道業務課\01 経営係\09_各種調査回答（国・県・市）\経営比較分析表\H29\202096伊那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H86" i="4"/>
  <c r="BB10" i="4"/>
  <c r="AD10" i="4"/>
  <c r="P10" i="4"/>
  <c r="B10" i="4"/>
  <c r="BB8" i="4"/>
  <c r="AT8" i="4"/>
  <c r="W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<sst xmlns="http://schemas.openxmlformats.org/spreadsheetml/2006/main" count="257" uniqueCount="123">
  <si>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</si>
  <si>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</si>
  <si>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</si>
  <si>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</si>
  <si>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</si>
  <si>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</si>
  <si>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</si>
  <si>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</si>
  <si>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</si>
  <si>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</si>
  <si>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</si>
  <si>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</si>
  <si>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</si>
  <si>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</si>
  <si>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</si>
  <si>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</si>
  <si>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</si>
  <si>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</si>
  <si>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</si>
  <si>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</si>
  <si>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</si>
  <si>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</si>
  <si>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</si>
  <si>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</si>
  <si>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</si>
  <si>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</si>
  <si>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</si>
  <si>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</si>
  <si>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</si>
  <si>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</si>
  <si>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</si>
  <si>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</si>
  <si>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</si>
  <si>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</si>
  <si>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</si>
  <si>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</si>
  <si>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</si>
  <si>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</si>
  <si>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</si>
  <si>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</si>
  <si>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</si>
  <si>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</si>
  <si>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</si>
  <si>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</si>
  <si>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</si>
  <si>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</si>
  <si>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</si>
  <si>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</si>
  <si>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</si>
  <si>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</si>
  <si>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</si>
  <si>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</si>
  <si>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</si>
  <si>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</si>
  <si>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</si>
  <si>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</si>
  <si>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</si>
  <si>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</si>
  <si>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</si>
  <si>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</si>
  <si>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</si>
  <si>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</si>
  <si>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</si>
  <si>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</si>
  <si>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</si>
  <si>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</si>
  <si>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</si>
  <si>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</si>
  <si>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</si>
  <si>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</si>
  <si>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</si>
  <si>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</si>
  <si>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</si>
  <si>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</si>
  <si>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</si>
  <si>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</si>
  <si>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</si>
  <si>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</si>
  <si>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</si>
  <si>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</si>
  <si>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</si>
  <si>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</si>
  <si>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</si>
  <si>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</si>
  <si>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</si>
  <si>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</si>
  <si>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</si>
  <si>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</si>
  <si>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</si>
  <si>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</si>
  <si>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</si>
  <si>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</si>
  <si>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</si>
  <si>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</si>
  <si>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</si>
  <si>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</si>
  <si>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</si>
  <si>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</si>
  <si>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</si>
  <si>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</si>
  <si>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</si>
  <si>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</si>
  <si>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</si>
  <si>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</si>
  <si>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</si>
  <si>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</si>
  <si>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</si>
  <si>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</si>
  <si>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伊那市</t>
  </si>
  <si>
    <t>法適用</t>
  </si>
  <si>
    <t>下水道事業</t>
  </si>
  <si>
    <t>特定地域生活排水処理</t>
  </si>
  <si>
    <t>K2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</si>
  <si>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</si>
  <si>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</si>
  <si>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</si>
  <si>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</si>
  <si>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</si>
  <si>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</si>
  <si>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</si>
  <si>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⑤経費回収率は45％程度で推移しており、必要な費用を使用料で賄えていません。本市の他の下水道事業に比べて使用料が安くなっていますが、これは各戸に設置されている汚水処理の浄化槽の機械を稼働させるための電気代が使用者負担となっているため考慮したものです。
一方で一般会計繰入金についても、基準上は企業債利息や減価償却費などの資本費に対して一定の割合で受けているため全てを賄えておらず、①経常収支比率も60％弱にとどまっています。赤字基調の事業であるため、平成28年度は一般会計から基準外の繰入１億円を受け、本事業の累積欠損の補塡に充てました。そのため、②累積欠損金比率は減少するとともに③流動比率もプラスに回復しています。
企業債残高は減少していますが、分流式下水道に要する一般会計繰入率の将来的な減少が見込まれ、④企業債残高対事業規模比率は増加しました。
⑥汚水処理原価は１立方メートル当たり300円を超えて推移しており、浄化槽の維持管理に費用がかかっています。
事業の特性上⑦施設利用率は低い値で推移しています。また⑧水洗化率は100％となっています。
</t>
    <rPh sb="1" eb="3">
      <t>ケイヒ</t>
    </rPh>
    <rPh sb="3" eb="5">
      <t>カイシュウ</t>
    </rPh>
    <rPh sb="5" eb="6">
      <t>リツ</t>
    </rPh>
    <rPh sb="10" eb="12">
      <t>テイド</t>
    </rPh>
    <rPh sb="13" eb="15">
      <t>スイイ</t>
    </rPh>
    <rPh sb="20" eb="22">
      <t>ヒツヨウ</t>
    </rPh>
    <rPh sb="23" eb="25">
      <t>ヒヨウ</t>
    </rPh>
    <rPh sb="26" eb="29">
      <t>シヨウリョウ</t>
    </rPh>
    <rPh sb="30" eb="31">
      <t>マカナ</t>
    </rPh>
    <rPh sb="38" eb="39">
      <t>ホン</t>
    </rPh>
    <rPh sb="39" eb="40">
      <t>シ</t>
    </rPh>
    <rPh sb="41" eb="42">
      <t>タ</t>
    </rPh>
    <rPh sb="43" eb="46">
      <t>ゲスイドウ</t>
    </rPh>
    <rPh sb="46" eb="48">
      <t>ジギョウ</t>
    </rPh>
    <rPh sb="49" eb="50">
      <t>クラ</t>
    </rPh>
    <rPh sb="52" eb="55">
      <t>シヨウリョウ</t>
    </rPh>
    <rPh sb="56" eb="57">
      <t>ヤス</t>
    </rPh>
    <rPh sb="69" eb="70">
      <t>カク</t>
    </rPh>
    <rPh sb="70" eb="71">
      <t>コ</t>
    </rPh>
    <rPh sb="72" eb="74">
      <t>セッチ</t>
    </rPh>
    <rPh sb="79" eb="81">
      <t>オスイ</t>
    </rPh>
    <rPh sb="81" eb="83">
      <t>ショリ</t>
    </rPh>
    <rPh sb="84" eb="87">
      <t>ジョウカソウ</t>
    </rPh>
    <rPh sb="88" eb="90">
      <t>キカイ</t>
    </rPh>
    <rPh sb="91" eb="93">
      <t>カドウ</t>
    </rPh>
    <rPh sb="99" eb="102">
      <t>デンキダイ</t>
    </rPh>
    <rPh sb="103" eb="106">
      <t>シヨウシャ</t>
    </rPh>
    <rPh sb="106" eb="108">
      <t>フタン</t>
    </rPh>
    <rPh sb="116" eb="118">
      <t>コウリョ</t>
    </rPh>
    <rPh sb="126" eb="128">
      <t>イッポウ</t>
    </rPh>
    <rPh sb="129" eb="131">
      <t>イッパン</t>
    </rPh>
    <rPh sb="131" eb="133">
      <t>カイケイ</t>
    </rPh>
    <rPh sb="133" eb="135">
      <t>クリイレ</t>
    </rPh>
    <rPh sb="135" eb="136">
      <t>キン</t>
    </rPh>
    <rPh sb="142" eb="144">
      <t>キジュン</t>
    </rPh>
    <rPh sb="144" eb="145">
      <t>ジョウ</t>
    </rPh>
    <rPh sb="146" eb="148">
      <t>キギョウ</t>
    </rPh>
    <rPh sb="148" eb="149">
      <t>サイ</t>
    </rPh>
    <rPh sb="149" eb="151">
      <t>リソク</t>
    </rPh>
    <rPh sb="152" eb="154">
      <t>ゲンカ</t>
    </rPh>
    <rPh sb="154" eb="156">
      <t>ショウキャク</t>
    </rPh>
    <rPh sb="156" eb="157">
      <t>ヒ</t>
    </rPh>
    <rPh sb="160" eb="162">
      <t>シホン</t>
    </rPh>
    <rPh sb="162" eb="163">
      <t>ヒ</t>
    </rPh>
    <rPh sb="164" eb="165">
      <t>タイ</t>
    </rPh>
    <rPh sb="167" eb="169">
      <t>イッテイ</t>
    </rPh>
    <rPh sb="170" eb="172">
      <t>ワリアイ</t>
    </rPh>
    <rPh sb="173" eb="174">
      <t>ウ</t>
    </rPh>
    <rPh sb="180" eb="181">
      <t>スベ</t>
    </rPh>
    <rPh sb="183" eb="184">
      <t>マカナ</t>
    </rPh>
    <rPh sb="191" eb="193">
      <t>ケイジョウ</t>
    </rPh>
    <rPh sb="193" eb="195">
      <t>シュウシ</t>
    </rPh>
    <rPh sb="195" eb="197">
      <t>ヒリツ</t>
    </rPh>
    <rPh sb="201" eb="202">
      <t>ジャク</t>
    </rPh>
    <rPh sb="212" eb="214">
      <t>アカジ</t>
    </rPh>
    <rPh sb="214" eb="216">
      <t>キチョウ</t>
    </rPh>
    <rPh sb="217" eb="219">
      <t>ジギョウ</t>
    </rPh>
    <rPh sb="225" eb="227">
      <t>ヘイセイ</t>
    </rPh>
    <rPh sb="229" eb="231">
      <t>ネンド</t>
    </rPh>
    <rPh sb="232" eb="234">
      <t>イッパン</t>
    </rPh>
    <rPh sb="234" eb="236">
      <t>カイケイ</t>
    </rPh>
    <rPh sb="238" eb="240">
      <t>キジュン</t>
    </rPh>
    <rPh sb="240" eb="241">
      <t>ガイ</t>
    </rPh>
    <rPh sb="242" eb="244">
      <t>クリイレ</t>
    </rPh>
    <rPh sb="245" eb="247">
      <t>オクエン</t>
    </rPh>
    <rPh sb="248" eb="249">
      <t>ウ</t>
    </rPh>
    <rPh sb="251" eb="252">
      <t>ホン</t>
    </rPh>
    <rPh sb="252" eb="254">
      <t>ジギョウ</t>
    </rPh>
    <rPh sb="255" eb="257">
      <t>ルイセキ</t>
    </rPh>
    <rPh sb="257" eb="259">
      <t>ケッソン</t>
    </rPh>
    <rPh sb="263" eb="264">
      <t>ア</t>
    </rPh>
    <rPh sb="275" eb="277">
      <t>ルイセキ</t>
    </rPh>
    <rPh sb="277" eb="280">
      <t>ケッソンキン</t>
    </rPh>
    <rPh sb="280" eb="282">
      <t>ヒリツ</t>
    </rPh>
    <rPh sb="283" eb="285">
      <t>ゲンショウ</t>
    </rPh>
    <rPh sb="292" eb="294">
      <t>リュウドウ</t>
    </rPh>
    <rPh sb="294" eb="296">
      <t>ヒリツ</t>
    </rPh>
    <rPh sb="301" eb="303">
      <t>カイフク</t>
    </rPh>
    <rPh sb="378" eb="380">
      <t>オスイ</t>
    </rPh>
    <rPh sb="380" eb="382">
      <t>ショリ</t>
    </rPh>
    <rPh sb="382" eb="384">
      <t>ゲンカ</t>
    </rPh>
    <rPh sb="386" eb="388">
      <t>リッポウ</t>
    </rPh>
    <rPh sb="392" eb="393">
      <t>ア</t>
    </rPh>
    <rPh sb="398" eb="399">
      <t>エン</t>
    </rPh>
    <rPh sb="400" eb="401">
      <t>コ</t>
    </rPh>
    <rPh sb="403" eb="405">
      <t>スイイ</t>
    </rPh>
    <rPh sb="410" eb="413">
      <t>ジョウカソウ</t>
    </rPh>
    <rPh sb="414" eb="416">
      <t>イジ</t>
    </rPh>
    <rPh sb="416" eb="418">
      <t>カンリ</t>
    </rPh>
    <rPh sb="419" eb="421">
      <t>ヒヨウ</t>
    </rPh>
    <rPh sb="431" eb="433">
      <t>ジギョウ</t>
    </rPh>
    <rPh sb="434" eb="436">
      <t>トクセイ</t>
    </rPh>
    <rPh sb="436" eb="437">
      <t>ジョウ</t>
    </rPh>
    <rPh sb="438" eb="440">
      <t>シセツ</t>
    </rPh>
    <rPh sb="440" eb="443">
      <t>リヨウリツ</t>
    </rPh>
    <rPh sb="444" eb="445">
      <t>ヒク</t>
    </rPh>
    <rPh sb="446" eb="447">
      <t>アタイ</t>
    </rPh>
    <rPh sb="448" eb="450">
      <t>スイイ</t>
    </rPh>
    <rPh sb="459" eb="462">
      <t>スイセンカ</t>
    </rPh>
    <rPh sb="462" eb="463">
      <t>リツ</t>
    </rPh>
    <phoneticPr fontId="4"/>
  </si>
  <si>
    <t>事業の特性上、資産は浄化槽が中心となり管渠はないため②管渠老朽化率と③管渠改善率の数値はありません。①有形固定資産減価償却率は65％を超え、耐用年数が近づいています。</t>
    <rPh sb="0" eb="2">
      <t>ジギョウ</t>
    </rPh>
    <rPh sb="3" eb="5">
      <t>トクセイ</t>
    </rPh>
    <rPh sb="5" eb="6">
      <t>ジョウ</t>
    </rPh>
    <rPh sb="7" eb="9">
      <t>シサン</t>
    </rPh>
    <rPh sb="10" eb="13">
      <t>ジョウカソウ</t>
    </rPh>
    <rPh sb="14" eb="16">
      <t>チュウシン</t>
    </rPh>
    <rPh sb="19" eb="21">
      <t>カンキョ</t>
    </rPh>
    <rPh sb="27" eb="29">
      <t>カンキョ</t>
    </rPh>
    <rPh sb="29" eb="32">
      <t>ロウキュウカ</t>
    </rPh>
    <rPh sb="32" eb="33">
      <t>リツ</t>
    </rPh>
    <rPh sb="35" eb="37">
      <t>カンキョ</t>
    </rPh>
    <rPh sb="37" eb="39">
      <t>カイゼン</t>
    </rPh>
    <rPh sb="39" eb="40">
      <t>リツ</t>
    </rPh>
    <rPh sb="41" eb="43">
      <t>スウチ</t>
    </rPh>
    <rPh sb="51" eb="53">
      <t>ユウケイ</t>
    </rPh>
    <rPh sb="53" eb="55">
      <t>コテイ</t>
    </rPh>
    <rPh sb="55" eb="57">
      <t>シサン</t>
    </rPh>
    <rPh sb="57" eb="59">
      <t>ゲンカ</t>
    </rPh>
    <rPh sb="59" eb="61">
      <t>ショウキャク</t>
    </rPh>
    <rPh sb="61" eb="62">
      <t>リツ</t>
    </rPh>
    <rPh sb="67" eb="68">
      <t>コ</t>
    </rPh>
    <rPh sb="70" eb="72">
      <t>タイヨウ</t>
    </rPh>
    <rPh sb="72" eb="74">
      <t>ネンスウ</t>
    </rPh>
    <rPh sb="75" eb="76">
      <t>チカ</t>
    </rPh>
    <phoneticPr fontId="4"/>
  </si>
  <si>
    <t>伊那市下水道事業経営健全化計画は、平成28年度に経営戦略の要件に合わせた４回目の改訂を行い、これに基づく改善の取組を継続しています。下水道事業会計（５事業全体）では、１億５千万円を超える過去最高の純利益を計上しました。本事業での採算性の確保は今後も困難な見通しですが、下水道事業会計としての持続可能な経営を目指していく方針です。少しでも経費の回収率を上げるため、平成29年度に平均＋6.0％の下水道使用料の改定を行いました。
また、廃止届の出された本事業の戸別合併浄化槽は、個人への無償譲渡を行うことにより事業のスリム化を図ります。</t>
    <rPh sb="216" eb="218">
      <t>ハイシ</t>
    </rPh>
    <rPh sb="218" eb="219">
      <t>トドケ</t>
    </rPh>
    <rPh sb="220" eb="221">
      <t>ダ</t>
    </rPh>
    <rPh sb="224" eb="225">
      <t>ホン</t>
    </rPh>
    <rPh sb="225" eb="227">
      <t>ジギョウ</t>
    </rPh>
    <rPh sb="228" eb="230">
      <t>コベツ</t>
    </rPh>
    <rPh sb="230" eb="232">
      <t>ガッペイ</t>
    </rPh>
    <rPh sb="232" eb="235">
      <t>ジョウカソウ</t>
    </rPh>
    <rPh sb="237" eb="239">
      <t>コジン</t>
    </rPh>
    <rPh sb="241" eb="243">
      <t>ムショウ</t>
    </rPh>
    <rPh sb="243" eb="245">
      <t>ジョウト</t>
    </rPh>
    <rPh sb="246" eb="247">
      <t>オコナ</t>
    </rPh>
    <rPh sb="253" eb="255">
      <t>ジギョウ</t>
    </rPh>
    <rPh sb="259" eb="260">
      <t>カ</t>
    </rPh>
    <rPh sb="261" eb="26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</si>
</sst>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7-4AF8-B451-58E568B6366A}"/>
            </c:ext>
          </c:extLst>
        </c:ser>
        <c:dLbls>
          <c:showLegendKey val="0"/>
          <c:showVal val="0"/>
          <c:showCatName val="0"/>
          <c:showSerName val="0"/>
          <c:showPercent val="0"/>
          <c:showBubbleSize val="0"/>
        </c:dLbls>
        <c:gapWidth val="150"/>
        <c:axId val="100268672"/>
        <c:axId val="100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97-4AF8-B451-58E568B6366A}"/>
            </c:ext>
          </c:extLst>
        </c:ser>
        <c:dLbls>
          <c:showLegendKey val="0"/>
          <c:showVal val="0"/>
          <c:showCatName val="0"/>
          <c:showSerName val="0"/>
          <c:showPercent val="0"/>
          <c:showBubbleSize val="0"/>
        </c:dLbls>
        <c:marker val="1"/>
        <c:smooth val="0"/>
        <c:axId val="100268672"/>
        <c:axId val="100279040"/>
      </c:lineChart>
      <c:dateAx>
        <c:axId val="100268672"/>
        <c:scaling>
          <c:orientation val="minMax"/>
        </c:scaling>
        <c:delete val="1"/>
        <c:axPos val="b"/>
        <c:numFmt formatCode="ge" sourceLinked="1"/>
        <c:majorTickMark val="none"/>
        <c:minorTickMark val="none"/>
        <c:tickLblPos val="none"/>
        <c:crossAx val="100279040"/>
        <c:crosses val="autoZero"/>
        <c:auto val="1"/>
        <c:lblOffset val="100"/>
        <c:baseTimeUnit val="years"/>
      </c:dateAx>
      <c:valAx>
        <c:axId val="100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31.96</c:v>
                </c:pt>
                <c:pt idx="1">
                  <c:v>30.09</c:v>
                </c:pt>
                <c:pt idx="2">
                  <c:v>29.43</c:v>
                </c:pt>
                <c:pt idx="3">
                  <c:v>27.7</c:v>
                </c:pt>
                <c:pt idx="4">
                  <c:v>28.1</c:v>
                </c:pt>
              </c:numCache>
            </c:numRef>
          </c:val>
          <c:extLst>
            <c:ext xmlns:c16="http://schemas.microsoft.com/office/drawing/2014/chart" uri="{C3380CC4-5D6E-409C-BE32-E72D297353CC}">
              <c16:uniqueId val="{00000000-D548-49D8-B309-49527F2C24B7}"/>
            </c:ext>
          </c:extLst>
        </c:ser>
        <c:dLbls>
          <c:showLegendKey val="0"/>
          <c:showVal val="0"/>
          <c:showCatName val="0"/>
          <c:showSerName val="0"/>
          <c:showPercent val="0"/>
          <c:showBubbleSize val="0"/>
        </c:dLbls>
        <c:gapWidth val="150"/>
        <c:axId val="131166208"/>
        <c:axId val="131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extLst>
            <c:ext xmlns:c16="http://schemas.microsoft.com/office/drawing/2014/chart" uri="{C3380CC4-5D6E-409C-BE32-E72D297353CC}">
              <c16:uniqueId val="{00000001-D548-49D8-B309-49527F2C24B7}"/>
            </c:ext>
          </c:extLst>
        </c:ser>
        <c:dLbls>
          <c:showLegendKey val="0"/>
          <c:showVal val="0"/>
          <c:showCatName val="0"/>
          <c:showSerName val="0"/>
          <c:showPercent val="0"/>
          <c:showBubbleSize val="0"/>
        </c:dLbls>
        <c:marker val="1"/>
        <c:smooth val="0"/>
        <c:axId val="131166208"/>
        <c:axId val="131168128"/>
      </c:lineChart>
      <c:dateAx>
        <c:axId val="131166208"/>
        <c:scaling>
          <c:orientation val="minMax"/>
        </c:scaling>
        <c:delete val="1"/>
        <c:axPos val="b"/>
        <c:numFmt formatCode="ge" sourceLinked="1"/>
        <c:majorTickMark val="none"/>
        <c:minorTickMark val="none"/>
        <c:tickLblPos val="none"/>
        <c:crossAx val="131168128"/>
        <c:crosses val="autoZero"/>
        <c:auto val="1"/>
        <c:lblOffset val="100"/>
        <c:baseTimeUnit val="years"/>
      </c:dateAx>
      <c:valAx>
        <c:axId val="131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12-4B4E-8D10-669DAEE1F645}"/>
            </c:ext>
          </c:extLst>
        </c:ser>
        <c:dLbls>
          <c:showLegendKey val="0"/>
          <c:showVal val="0"/>
          <c:showCatName val="0"/>
          <c:showSerName val="0"/>
          <c:showPercent val="0"/>
          <c:showBubbleSize val="0"/>
        </c:dLbls>
        <c:gapWidth val="150"/>
        <c:axId val="131177856"/>
        <c:axId val="131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extLst>
            <c:ext xmlns:c16="http://schemas.microsoft.com/office/drawing/2014/chart" uri="{C3380CC4-5D6E-409C-BE32-E72D297353CC}">
              <c16:uniqueId val="{00000001-FC12-4B4E-8D10-669DAEE1F645}"/>
            </c:ext>
          </c:extLst>
        </c:ser>
        <c:dLbls>
          <c:showLegendKey val="0"/>
          <c:showVal val="0"/>
          <c:showCatName val="0"/>
          <c:showSerName val="0"/>
          <c:showPercent val="0"/>
          <c:showBubbleSize val="0"/>
        </c:dLbls>
        <c:marker val="1"/>
        <c:smooth val="0"/>
        <c:axId val="131177856"/>
        <c:axId val="131192320"/>
      </c:lineChart>
      <c:dateAx>
        <c:axId val="131177856"/>
        <c:scaling>
          <c:orientation val="minMax"/>
        </c:scaling>
        <c:delete val="1"/>
        <c:axPos val="b"/>
        <c:numFmt formatCode="ge" sourceLinked="1"/>
        <c:majorTickMark val="none"/>
        <c:minorTickMark val="none"/>
        <c:tickLblPos val="none"/>
        <c:crossAx val="131192320"/>
        <c:crosses val="autoZero"/>
        <c:auto val="1"/>
        <c:lblOffset val="100"/>
        <c:baseTimeUnit val="years"/>
      </c:dateAx>
      <c:valAx>
        <c:axId val="131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51.21</c:v>
                </c:pt>
                <c:pt idx="1">
                  <c:v>52.84</c:v>
                </c:pt>
                <c:pt idx="2">
                  <c:v>58.3</c:v>
                </c:pt>
                <c:pt idx="3">
                  <c:v>60</c:v>
                </c:pt>
                <c:pt idx="4">
                  <c:v>58.4</c:v>
                </c:pt>
              </c:numCache>
            </c:numRef>
          </c:val>
          <c:extLst>
            <c:ext xmlns:c16="http://schemas.microsoft.com/office/drawing/2014/chart" uri="{C3380CC4-5D6E-409C-BE32-E72D297353CC}">
              <c16:uniqueId val="{00000000-04B9-478F-8660-67F46C53090B}"/>
            </c:ext>
          </c:extLst>
        </c:ser>
        <c:dLbls>
          <c:showLegendKey val="0"/>
          <c:showVal val="0"/>
          <c:showCatName val="0"/>
          <c:showSerName val="0"/>
          <c:showPercent val="0"/>
          <c:showBubbleSize val="0"/>
        </c:dLbls>
        <c:gapWidth val="150"/>
        <c:axId val="100313344"/>
        <c:axId val="100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80.86</c:v>
                </c:pt>
                <c:pt idx="1">
                  <c:v>68.02</c:v>
                </c:pt>
                <c:pt idx="2">
                  <c:v>54.82</c:v>
                </c:pt>
                <c:pt idx="3">
                  <c:v>64.459999999999994</c:v>
                </c:pt>
                <c:pt idx="4">
                  <c:v>61.67</c:v>
                </c:pt>
              </c:numCache>
            </c:numRef>
          </c:val>
          <c:smooth val="0"/>
          <c:extLst>
            <c:ext xmlns:c16="http://schemas.microsoft.com/office/drawing/2014/chart" uri="{C3380CC4-5D6E-409C-BE32-E72D297353CC}">
              <c16:uniqueId val="{00000001-04B9-478F-8660-67F46C53090B}"/>
            </c:ext>
          </c:extLst>
        </c:ser>
        <c:dLbls>
          <c:showLegendKey val="0"/>
          <c:showVal val="0"/>
          <c:showCatName val="0"/>
          <c:showSerName val="0"/>
          <c:showPercent val="0"/>
          <c:showBubbleSize val="0"/>
        </c:dLbls>
        <c:marker val="1"/>
        <c:smooth val="0"/>
        <c:axId val="100313344"/>
        <c:axId val="100323712"/>
      </c:lineChart>
      <c:dateAx>
        <c:axId val="100313344"/>
        <c:scaling>
          <c:orientation val="minMax"/>
        </c:scaling>
        <c:delete val="1"/>
        <c:axPos val="b"/>
        <c:numFmt formatCode="ge" sourceLinked="1"/>
        <c:majorTickMark val="none"/>
        <c:minorTickMark val="none"/>
        <c:tickLblPos val="none"/>
        <c:crossAx val="100323712"/>
        <c:crosses val="autoZero"/>
        <c:auto val="1"/>
        <c:lblOffset val="100"/>
        <c:baseTimeUnit val="years"/>
      </c:dateAx>
      <c:valAx>
        <c:axId val="100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23.68</c:v>
                </c:pt>
                <c:pt idx="1">
                  <c:v>27.5</c:v>
                </c:pt>
                <c:pt idx="2">
                  <c:v>52.68</c:v>
                </c:pt>
                <c:pt idx="3">
                  <c:v>59.1</c:v>
                </c:pt>
                <c:pt idx="4">
                  <c:v>65.39</c:v>
                </c:pt>
              </c:numCache>
            </c:numRef>
          </c:val>
          <c:extLst>
            <c:ext xmlns:c16="http://schemas.microsoft.com/office/drawing/2014/chart" uri="{C3380CC4-5D6E-409C-BE32-E72D297353CC}">
              <c16:uniqueId val="{00000000-92BC-45E2-8507-67ED7F859336}"/>
            </c:ext>
          </c:extLst>
        </c:ser>
        <c:dLbls>
          <c:showLegendKey val="0"/>
          <c:showVal val="0"/>
          <c:showCatName val="0"/>
          <c:showSerName val="0"/>
          <c:showPercent val="0"/>
          <c:showBubbleSize val="0"/>
        </c:dLbls>
        <c:gapWidth val="150"/>
        <c:axId val="118302592"/>
        <c:axId val="118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15.13</c:v>
                </c:pt>
                <c:pt idx="1">
                  <c:v>17.96</c:v>
                </c:pt>
                <c:pt idx="2">
                  <c:v>30.09</c:v>
                </c:pt>
                <c:pt idx="3">
                  <c:v>29.21</c:v>
                </c:pt>
                <c:pt idx="4">
                  <c:v>28.86</c:v>
                </c:pt>
              </c:numCache>
            </c:numRef>
          </c:val>
          <c:smooth val="0"/>
          <c:extLst>
            <c:ext xmlns:c16="http://schemas.microsoft.com/office/drawing/2014/chart" uri="{C3380CC4-5D6E-409C-BE32-E72D297353CC}">
              <c16:uniqueId val="{00000001-92BC-45E2-8507-67ED7F859336}"/>
            </c:ext>
          </c:extLst>
        </c:ser>
        <c:dLbls>
          <c:showLegendKey val="0"/>
          <c:showVal val="0"/>
          <c:showCatName val="0"/>
          <c:showSerName val="0"/>
          <c:showPercent val="0"/>
          <c:showBubbleSize val="0"/>
        </c:dLbls>
        <c:marker val="1"/>
        <c:smooth val="0"/>
        <c:axId val="118302592"/>
        <c:axId val="118308864"/>
      </c:lineChart>
      <c:dateAx>
        <c:axId val="118302592"/>
        <c:scaling>
          <c:orientation val="minMax"/>
        </c:scaling>
        <c:delete val="1"/>
        <c:axPos val="b"/>
        <c:numFmt formatCode="ge" sourceLinked="1"/>
        <c:majorTickMark val="none"/>
        <c:minorTickMark val="none"/>
        <c:tickLblPos val="none"/>
        <c:crossAx val="118308864"/>
        <c:crosses val="autoZero"/>
        <c:auto val="1"/>
        <c:lblOffset val="100"/>
        <c:baseTimeUnit val="years"/>
      </c:dateAx>
      <c:valAx>
        <c:axId val="118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9-44D3-8B46-87D23F86826C}"/>
            </c:ext>
          </c:extLst>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79-44D3-8B46-87D23F86826C}"/>
            </c:ext>
          </c:extLst>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1071.1199999999999</c:v>
                </c:pt>
                <c:pt idx="1">
                  <c:v>1312.16</c:v>
                </c:pt>
                <c:pt idx="2">
                  <c:v>1608.43</c:v>
                </c:pt>
                <c:pt idx="3">
                  <c:v>1914.93</c:v>
                </c:pt>
                <c:pt idx="4">
                  <c:v>1206.8900000000001</c:v>
                </c:pt>
              </c:numCache>
            </c:numRef>
          </c:val>
          <c:extLst>
            <c:ext xmlns:c16="http://schemas.microsoft.com/office/drawing/2014/chart" uri="{C3380CC4-5D6E-409C-BE32-E72D297353CC}">
              <c16:uniqueId val="{00000000-6196-4BA7-80DE-317CE8286178}"/>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389.36</c:v>
                </c:pt>
                <c:pt idx="1">
                  <c:v>505.85</c:v>
                </c:pt>
                <c:pt idx="2">
                  <c:v>694.35</c:v>
                </c:pt>
                <c:pt idx="3">
                  <c:v>657.36</c:v>
                </c:pt>
                <c:pt idx="4">
                  <c:v>593.35</c:v>
                </c:pt>
              </c:numCache>
            </c:numRef>
          </c:val>
          <c:smooth val="0"/>
          <c:extLst>
            <c:ext xmlns:c16="http://schemas.microsoft.com/office/drawing/2014/chart" uri="{C3380CC4-5D6E-409C-BE32-E72D297353CC}">
              <c16:uniqueId val="{00000001-6196-4BA7-80DE-317CE8286178}"/>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10.1</c:v>
                </c:pt>
                <c:pt idx="1">
                  <c:v>2.5099999999999998</c:v>
                </c:pt>
                <c:pt idx="2">
                  <c:v>-964.46</c:v>
                </c:pt>
                <c:pt idx="3">
                  <c:v>-227.92</c:v>
                </c:pt>
                <c:pt idx="4">
                  <c:v>437.21</c:v>
                </c:pt>
              </c:numCache>
            </c:numRef>
          </c:val>
          <c:extLst>
            <c:ext xmlns:c16="http://schemas.microsoft.com/office/drawing/2014/chart" uri="{C3380CC4-5D6E-409C-BE32-E72D297353CC}">
              <c16:uniqueId val="{00000000-D3F0-41BC-BACF-325697F73570}"/>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36.49</c:v>
                </c:pt>
                <c:pt idx="1">
                  <c:v>20.5</c:v>
                </c:pt>
                <c:pt idx="2">
                  <c:v>-278.42</c:v>
                </c:pt>
                <c:pt idx="3">
                  <c:v>-129.62</c:v>
                </c:pt>
                <c:pt idx="4">
                  <c:v>-56.64</c:v>
                </c:pt>
              </c:numCache>
            </c:numRef>
          </c:val>
          <c:smooth val="0"/>
          <c:extLst>
            <c:ext xmlns:c16="http://schemas.microsoft.com/office/drawing/2014/chart" uri="{C3380CC4-5D6E-409C-BE32-E72D297353CC}">
              <c16:uniqueId val="{00000001-D3F0-41BC-BACF-325697F73570}"/>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715.49</c:v>
                </c:pt>
                <c:pt idx="1">
                  <c:v>708.01</c:v>
                </c:pt>
                <c:pt idx="2">
                  <c:v>687.27</c:v>
                </c:pt>
                <c:pt idx="3">
                  <c:v>727.74</c:v>
                </c:pt>
                <c:pt idx="4">
                  <c:v>873.86</c:v>
                </c:pt>
              </c:numCache>
            </c:numRef>
          </c:val>
          <c:extLst>
            <c:ext xmlns:c16="http://schemas.microsoft.com/office/drawing/2014/chart" uri="{C3380CC4-5D6E-409C-BE32-E72D297353CC}">
              <c16:uniqueId val="{00000000-5153-487F-8A62-71A92CFC6CFB}"/>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extLst>
            <c:ext xmlns:c16="http://schemas.microsoft.com/office/drawing/2014/chart" uri="{C3380CC4-5D6E-409C-BE32-E72D297353CC}">
              <c16:uniqueId val="{00000001-5153-487F-8A62-71A92CFC6CFB}"/>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43.17</c:v>
                </c:pt>
                <c:pt idx="1">
                  <c:v>45.39</c:v>
                </c:pt>
                <c:pt idx="2">
                  <c:v>44.27</c:v>
                </c:pt>
                <c:pt idx="3">
                  <c:v>45.67</c:v>
                </c:pt>
                <c:pt idx="4">
                  <c:v>44.14</c:v>
                </c:pt>
              </c:numCache>
            </c:numRef>
          </c:val>
          <c:extLst>
            <c:ext xmlns:c16="http://schemas.microsoft.com/office/drawing/2014/chart" uri="{C3380CC4-5D6E-409C-BE32-E72D297353CC}">
              <c16:uniqueId val="{00000000-2C8D-4CBF-80C5-BF379B510620}"/>
            </c:ext>
          </c:extLst>
        </c:ser>
        <c:dLbls>
          <c:showLegendKey val="0"/>
          <c:showVal val="0"/>
          <c:showCatName val="0"/>
          <c:showSerName val="0"/>
          <c:showPercent val="0"/>
          <c:showBubbleSize val="0"/>
        </c:dLbls>
        <c:gapWidth val="150"/>
        <c:axId val="119267712"/>
        <c:axId val="11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extLst>
            <c:ext xmlns:c16="http://schemas.microsoft.com/office/drawing/2014/chart" uri="{C3380CC4-5D6E-409C-BE32-E72D297353CC}">
              <c16:uniqueId val="{00000001-2C8D-4CBF-80C5-BF379B510620}"/>
            </c:ext>
          </c:extLst>
        </c:ser>
        <c:dLbls>
          <c:showLegendKey val="0"/>
          <c:showVal val="0"/>
          <c:showCatName val="0"/>
          <c:showSerName val="0"/>
          <c:showPercent val="0"/>
          <c:showBubbleSize val="0"/>
        </c:dLbls>
        <c:marker val="1"/>
        <c:smooth val="0"/>
        <c:axId val="119267712"/>
        <c:axId val="119269632"/>
      </c:lineChart>
      <c:dateAx>
        <c:axId val="119267712"/>
        <c:scaling>
          <c:orientation val="minMax"/>
        </c:scaling>
        <c:delete val="1"/>
        <c:axPos val="b"/>
        <c:numFmt formatCode="ge" sourceLinked="1"/>
        <c:majorTickMark val="none"/>
        <c:minorTickMark val="none"/>
        <c:tickLblPos val="none"/>
        <c:crossAx val="119269632"/>
        <c:crosses val="autoZero"/>
        <c:auto val="1"/>
        <c:lblOffset val="100"/>
        <c:baseTimeUnit val="years"/>
      </c:dateAx>
      <c:valAx>
        <c:axId val="11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334.43</c:v>
                </c:pt>
                <c:pt idx="1">
                  <c:v>317.68</c:v>
                </c:pt>
                <c:pt idx="2">
                  <c:v>324.92</c:v>
                </c:pt>
                <c:pt idx="3">
                  <c:v>312.27999999999997</c:v>
                </c:pt>
                <c:pt idx="4">
                  <c:v>324.13</c:v>
                </c:pt>
              </c:numCache>
            </c:numRef>
          </c:val>
          <c:extLst>
            <c:ext xmlns:c16="http://schemas.microsoft.com/office/drawing/2014/chart" uri="{C3380CC4-5D6E-409C-BE32-E72D297353CC}">
              <c16:uniqueId val="{00000000-8F9C-41DA-9F72-67014630E168}"/>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extLst>
            <c:ext xmlns:c16="http://schemas.microsoft.com/office/drawing/2014/chart" uri="{C3380CC4-5D6E-409C-BE32-E72D297353CC}">
              <c16:uniqueId val="{00000001-8F9C-41DA-9F72-67014630E168}"/>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40" zoomScale="75" zoomScaleNormal="75"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伊那市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K2</v>
      </c>
      <c r="X8" s="73"/>
      <c r="Y8" s="73"/>
      <c r="Z8" s="73"/>
      <c r="AA8" s="73"/>
      <c r="AB8" s="73"/>
      <c r="AC8" s="73"/>
      <c r="AD8" s="74" t="s">
        <v>119</v>
      </c>
      <c r="AE8" s="74"/>
      <c r="AF8" s="74"/>
      <c r="AG8" s="74"/>
      <c r="AH8" s="74"/>
      <c r="AI8" s="74"/>
      <c r="AJ8" s="74"/>
      <c r="AK8" s="4"/>
      <c r="AL8" s="70">
        <f>データ!S6</f>
        <v>69059</v>
      </c>
      <c r="AM8" s="70"/>
      <c r="AN8" s="70"/>
      <c r="AO8" s="70"/>
      <c r="AP8" s="70"/>
      <c r="AQ8" s="70"/>
      <c r="AR8" s="70"/>
      <c r="AS8" s="70"/>
      <c r="AT8" s="69">
        <f>データ!T6</f>
        <v>667.93</v>
      </c>
      <c r="AU8" s="69"/>
      <c r="AV8" s="69"/>
      <c r="AW8" s="69"/>
      <c r="AX8" s="69"/>
      <c r="AY8" s="69"/>
      <c r="AZ8" s="69"/>
      <c r="BA8" s="69"/>
      <c r="BB8" s="69">
        <f>データ!U6</f>
        <v>103.39</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x14ac:dyDescent="0.15">
      <c r="A10" s="2"/>
      <c r="B10" s="69" t="str">
        <f>データ!N6</f>
        <v>-</v>
      </c>
      <c r="C10" s="69"/>
      <c r="D10" s="69"/>
      <c r="E10" s="69"/>
      <c r="F10" s="69"/>
      <c r="G10" s="69"/>
      <c r="H10" s="69"/>
      <c r="I10" s="69">
        <f>データ!O6</f>
        <v>24.97</v>
      </c>
      <c r="J10" s="69"/>
      <c r="K10" s="69"/>
      <c r="L10" s="69"/>
      <c r="M10" s="69"/>
      <c r="N10" s="69"/>
      <c r="O10" s="69"/>
      <c r="P10" s="69">
        <f>データ!P6</f>
        <v>1.46</v>
      </c>
      <c r="Q10" s="69"/>
      <c r="R10" s="69"/>
      <c r="S10" s="69"/>
      <c r="T10" s="69"/>
      <c r="U10" s="69"/>
      <c r="V10" s="69"/>
      <c r="W10" s="69">
        <f>データ!Q6</f>
        <v>100</v>
      </c>
      <c r="X10" s="69"/>
      <c r="Y10" s="69"/>
      <c r="Z10" s="69"/>
      <c r="AA10" s="69"/>
      <c r="AB10" s="69"/>
      <c r="AC10" s="69"/>
      <c r="AD10" s="70">
        <f>データ!R6</f>
        <v>2754</v>
      </c>
      <c r="AE10" s="70"/>
      <c r="AF10" s="70"/>
      <c r="AG10" s="70"/>
      <c r="AH10" s="70"/>
      <c r="AI10" s="70"/>
      <c r="AJ10" s="70"/>
      <c r="AK10" s="2"/>
      <c r="AL10" s="70">
        <f>データ!V6</f>
        <v>1005</v>
      </c>
      <c r="AM10" s="70"/>
      <c r="AN10" s="70"/>
      <c r="AO10" s="70"/>
      <c r="AP10" s="70"/>
      <c r="AQ10" s="70"/>
      <c r="AR10" s="70"/>
      <c r="AS10" s="70"/>
      <c r="AT10" s="69">
        <f>データ!W6</f>
        <v>1.1100000000000001</v>
      </c>
      <c r="AU10" s="69"/>
      <c r="AV10" s="69"/>
      <c r="AW10" s="69"/>
      <c r="AX10" s="69"/>
      <c r="AY10" s="69"/>
      <c r="AZ10" s="69"/>
      <c r="BA10" s="69"/>
      <c r="BB10" s="69">
        <f>データ!X6</f>
        <v>905.41</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202096</v>
      </c>
      <c r="D6" s="34">
        <f t="shared" si="3"/>
        <v>46</v>
      </c>
      <c r="E6" s="34">
        <f t="shared" si="3"/>
        <v>18</v>
      </c>
      <c r="F6" s="34">
        <f t="shared" si="3"/>
        <v>0</v>
      </c>
      <c r="G6" s="34">
        <f t="shared" si="3"/>
        <v>0</v>
      </c>
      <c r="H6" s="34" t="str">
        <f t="shared" si="3"/>
        <v>長野県　伊那市</v>
      </c>
      <c r="I6" s="34" t="str">
        <f t="shared" si="3"/>
        <v>法適用</v>
      </c>
      <c r="J6" s="34" t="str">
        <f t="shared" si="3"/>
        <v>下水道事業</v>
      </c>
      <c r="K6" s="34" t="str">
        <f t="shared" si="3"/>
        <v>特定地域生活排水処理</v>
      </c>
      <c r="L6" s="34" t="str">
        <f t="shared" si="3"/>
        <v>K2</v>
      </c>
      <c r="M6" s="34">
        <f t="shared" si="3"/>
        <v>0</v>
      </c>
      <c r="N6" s="35" t="str">
        <f t="shared" si="3"/>
        <v>-</v>
      </c>
      <c r="O6" s="35">
        <f t="shared" si="3"/>
        <v>24.97</v>
      </c>
      <c r="P6" s="35">
        <f t="shared" si="3"/>
        <v>1.46</v>
      </c>
      <c r="Q6" s="35">
        <f t="shared" si="3"/>
        <v>100</v>
      </c>
      <c r="R6" s="35">
        <f t="shared" si="3"/>
        <v>2754</v>
      </c>
      <c r="S6" s="35">
        <f t="shared" si="3"/>
        <v>69059</v>
      </c>
      <c r="T6" s="35">
        <f t="shared" si="3"/>
        <v>667.93</v>
      </c>
      <c r="U6" s="35">
        <f t="shared" si="3"/>
        <v>103.39</v>
      </c>
      <c r="V6" s="35">
        <f t="shared" si="3"/>
        <v>1005</v>
      </c>
      <c r="W6" s="35">
        <f t="shared" si="3"/>
        <v>1.1100000000000001</v>
      </c>
      <c r="X6" s="35">
        <f t="shared" si="3"/>
        <v>905.41</v>
      </c>
      <c r="Y6" s="36">
        <f>IF(Y7="",NA(),Y7)</f>
        <v>51.21</v>
      </c>
      <c r="Z6" s="36">
        <f t="shared" ref="Z6:AH6" si="4">IF(Z7="",NA(),Z7)</f>
        <v>52.84</v>
      </c>
      <c r="AA6" s="36">
        <f t="shared" si="4"/>
        <v>58.3</v>
      </c>
      <c r="AB6" s="36">
        <f t="shared" si="4"/>
        <v>60</v>
      </c>
      <c r="AC6" s="36">
        <f t="shared" si="4"/>
        <v>58.4</v>
      </c>
      <c r="AD6" s="36">
        <f t="shared" si="4"/>
        <v>80.86</v>
      </c>
      <c r="AE6" s="36">
        <f t="shared" si="4"/>
        <v>68.02</v>
      </c>
      <c r="AF6" s="36">
        <f t="shared" si="4"/>
        <v>54.82</v>
      </c>
      <c r="AG6" s="36">
        <f t="shared" si="4"/>
        <v>64.459999999999994</v>
      </c>
      <c r="AH6" s="36">
        <f t="shared" si="4"/>
        <v>61.67</v>
      </c>
      <c r="AI6" s="35" t="str">
        <f>IF(AI7="","",IF(AI7="-","【-】","【"&amp;SUBSTITUTE(TEXT(AI7,"#,##0.00"),"-","△")&amp;"】"))</f>
        <v>【80.96】</v>
      </c>
      <c r="AJ6" s="36">
        <f>IF(AJ7="",NA(),AJ7)</f>
        <v>1071.1199999999999</v>
      </c>
      <c r="AK6" s="36">
        <f t="shared" ref="AK6:AS6" si="5">IF(AK7="",NA(),AK7)</f>
        <v>1312.16</v>
      </c>
      <c r="AL6" s="36">
        <f t="shared" si="5"/>
        <v>1608.43</v>
      </c>
      <c r="AM6" s="36">
        <f t="shared" si="5"/>
        <v>1914.93</v>
      </c>
      <c r="AN6" s="36">
        <f t="shared" si="5"/>
        <v>1206.8900000000001</v>
      </c>
      <c r="AO6" s="36">
        <f t="shared" si="5"/>
        <v>389.36</v>
      </c>
      <c r="AP6" s="36">
        <f t="shared" si="5"/>
        <v>505.85</v>
      </c>
      <c r="AQ6" s="36">
        <f t="shared" si="5"/>
        <v>694.35</v>
      </c>
      <c r="AR6" s="36">
        <f t="shared" si="5"/>
        <v>657.36</v>
      </c>
      <c r="AS6" s="36">
        <f t="shared" si="5"/>
        <v>593.35</v>
      </c>
      <c r="AT6" s="35" t="str">
        <f>IF(AT7="","",IF(AT7="-","【-】","【"&amp;SUBSTITUTE(TEXT(AT7,"#,##0.00"),"-","△")&amp;"】"))</f>
        <v>【213.56】</v>
      </c>
      <c r="AU6" s="36">
        <f>IF(AU7="",NA(),AU7)</f>
        <v>10.1</v>
      </c>
      <c r="AV6" s="36">
        <f t="shared" ref="AV6:BD6" si="6">IF(AV7="",NA(),AV7)</f>
        <v>2.5099999999999998</v>
      </c>
      <c r="AW6" s="36">
        <f t="shared" si="6"/>
        <v>-964.46</v>
      </c>
      <c r="AX6" s="36">
        <f t="shared" si="6"/>
        <v>-227.92</v>
      </c>
      <c r="AY6" s="36">
        <f t="shared" si="6"/>
        <v>437.21</v>
      </c>
      <c r="AZ6" s="36">
        <f t="shared" si="6"/>
        <v>36.49</v>
      </c>
      <c r="BA6" s="36">
        <f t="shared" si="6"/>
        <v>20.5</v>
      </c>
      <c r="BB6" s="36">
        <f t="shared" si="6"/>
        <v>-278.42</v>
      </c>
      <c r="BC6" s="36">
        <f t="shared" si="6"/>
        <v>-129.62</v>
      </c>
      <c r="BD6" s="36">
        <f t="shared" si="6"/>
        <v>-56.64</v>
      </c>
      <c r="BE6" s="35" t="str">
        <f>IF(BE7="","",IF(BE7="-","【-】","【"&amp;SUBSTITUTE(TEXT(BE7,"#,##0.00"),"-","△")&amp;"】"))</f>
        <v>【141.07】</v>
      </c>
      <c r="BF6" s="36">
        <f>IF(BF7="",NA(),BF7)</f>
        <v>715.49</v>
      </c>
      <c r="BG6" s="36">
        <f t="shared" ref="BG6:BO6" si="7">IF(BG7="",NA(),BG7)</f>
        <v>708.01</v>
      </c>
      <c r="BH6" s="36">
        <f t="shared" si="7"/>
        <v>687.27</v>
      </c>
      <c r="BI6" s="36">
        <f t="shared" si="7"/>
        <v>727.74</v>
      </c>
      <c r="BJ6" s="36">
        <f t="shared" si="7"/>
        <v>873.86</v>
      </c>
      <c r="BK6" s="36">
        <f t="shared" si="7"/>
        <v>202.91</v>
      </c>
      <c r="BL6" s="36">
        <f t="shared" si="7"/>
        <v>232.83</v>
      </c>
      <c r="BM6" s="36">
        <f t="shared" si="7"/>
        <v>261.08</v>
      </c>
      <c r="BN6" s="36">
        <f t="shared" si="7"/>
        <v>241.49</v>
      </c>
      <c r="BO6" s="36">
        <f t="shared" si="7"/>
        <v>248.44</v>
      </c>
      <c r="BP6" s="35" t="str">
        <f>IF(BP7="","",IF(BP7="-","【-】","【"&amp;SUBSTITUTE(TEXT(BP7,"#,##0.00"),"-","△")&amp;"】"))</f>
        <v>【346.13】</v>
      </c>
      <c r="BQ6" s="36">
        <f>IF(BQ7="",NA(),BQ7)</f>
        <v>43.17</v>
      </c>
      <c r="BR6" s="36">
        <f t="shared" ref="BR6:BZ6" si="8">IF(BR7="",NA(),BR7)</f>
        <v>45.39</v>
      </c>
      <c r="BS6" s="36">
        <f t="shared" si="8"/>
        <v>44.27</v>
      </c>
      <c r="BT6" s="36">
        <f t="shared" si="8"/>
        <v>45.67</v>
      </c>
      <c r="BU6" s="36">
        <f t="shared" si="8"/>
        <v>44.14</v>
      </c>
      <c r="BV6" s="36">
        <f t="shared" si="8"/>
        <v>72.77</v>
      </c>
      <c r="BW6" s="36">
        <f t="shared" si="8"/>
        <v>67.92</v>
      </c>
      <c r="BX6" s="36">
        <f t="shared" si="8"/>
        <v>68.61</v>
      </c>
      <c r="BY6" s="36">
        <f t="shared" si="8"/>
        <v>65.7</v>
      </c>
      <c r="BZ6" s="36">
        <f t="shared" si="8"/>
        <v>66.73</v>
      </c>
      <c r="CA6" s="35" t="str">
        <f>IF(CA7="","",IF(CA7="-","【-】","【"&amp;SUBSTITUTE(TEXT(CA7,"#,##0.00"),"-","△")&amp;"】"))</f>
        <v>【59.83】</v>
      </c>
      <c r="CB6" s="36">
        <f>IF(CB7="",NA(),CB7)</f>
        <v>334.43</v>
      </c>
      <c r="CC6" s="36">
        <f t="shared" ref="CC6:CK6" si="9">IF(CC7="",NA(),CC7)</f>
        <v>317.68</v>
      </c>
      <c r="CD6" s="36">
        <f t="shared" si="9"/>
        <v>324.92</v>
      </c>
      <c r="CE6" s="36">
        <f t="shared" si="9"/>
        <v>312.27999999999997</v>
      </c>
      <c r="CF6" s="36">
        <f t="shared" si="9"/>
        <v>324.13</v>
      </c>
      <c r="CG6" s="36">
        <f t="shared" si="9"/>
        <v>243.06</v>
      </c>
      <c r="CH6" s="36">
        <f t="shared" si="9"/>
        <v>229.12</v>
      </c>
      <c r="CI6" s="36">
        <f t="shared" si="9"/>
        <v>241.18</v>
      </c>
      <c r="CJ6" s="36">
        <f t="shared" si="9"/>
        <v>247.94</v>
      </c>
      <c r="CK6" s="36">
        <f t="shared" si="9"/>
        <v>241.29</v>
      </c>
      <c r="CL6" s="35" t="str">
        <f>IF(CL7="","",IF(CL7="-","【-】","【"&amp;SUBSTITUTE(TEXT(CL7,"#,##0.00"),"-","△")&amp;"】"))</f>
        <v>【268.69】</v>
      </c>
      <c r="CM6" s="36">
        <f>IF(CM7="",NA(),CM7)</f>
        <v>31.96</v>
      </c>
      <c r="CN6" s="36">
        <f t="shared" ref="CN6:CV6" si="10">IF(CN7="",NA(),CN7)</f>
        <v>30.09</v>
      </c>
      <c r="CO6" s="36">
        <f t="shared" si="10"/>
        <v>29.43</v>
      </c>
      <c r="CP6" s="36">
        <f t="shared" si="10"/>
        <v>27.7</v>
      </c>
      <c r="CQ6" s="36">
        <f t="shared" si="10"/>
        <v>28.1</v>
      </c>
      <c r="CR6" s="36">
        <f t="shared" si="10"/>
        <v>51.83</v>
      </c>
      <c r="CS6" s="36">
        <f t="shared" si="10"/>
        <v>59.5</v>
      </c>
      <c r="CT6" s="36">
        <f t="shared" si="10"/>
        <v>53.84</v>
      </c>
      <c r="CU6" s="36">
        <f t="shared" si="10"/>
        <v>60.25</v>
      </c>
      <c r="CV6" s="36">
        <f t="shared" si="10"/>
        <v>61.94</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97.64</v>
      </c>
      <c r="DD6" s="36">
        <f t="shared" si="11"/>
        <v>92.37</v>
      </c>
      <c r="DE6" s="36">
        <f t="shared" si="11"/>
        <v>95.04</v>
      </c>
      <c r="DF6" s="36">
        <f t="shared" si="11"/>
        <v>95.26</v>
      </c>
      <c r="DG6" s="36">
        <f t="shared" si="11"/>
        <v>94.14</v>
      </c>
      <c r="DH6" s="35" t="str">
        <f>IF(DH7="","",IF(DH7="-","【-】","【"&amp;SUBSTITUTE(TEXT(DH7,"#,##0.00"),"-","△")&amp;"】"))</f>
        <v>【75.78】</v>
      </c>
      <c r="DI6" s="36">
        <f>IF(DI7="",NA(),DI7)</f>
        <v>23.68</v>
      </c>
      <c r="DJ6" s="36">
        <f t="shared" ref="DJ6:DR6" si="12">IF(DJ7="",NA(),DJ7)</f>
        <v>27.5</v>
      </c>
      <c r="DK6" s="36">
        <f t="shared" si="12"/>
        <v>52.68</v>
      </c>
      <c r="DL6" s="36">
        <f t="shared" si="12"/>
        <v>59.1</v>
      </c>
      <c r="DM6" s="36">
        <f t="shared" si="12"/>
        <v>65.39</v>
      </c>
      <c r="DN6" s="36">
        <f t="shared" si="12"/>
        <v>15.13</v>
      </c>
      <c r="DO6" s="36">
        <f t="shared" si="12"/>
        <v>17.96</v>
      </c>
      <c r="DP6" s="36">
        <f t="shared" si="12"/>
        <v>30.09</v>
      </c>
      <c r="DQ6" s="36">
        <f t="shared" si="12"/>
        <v>29.21</v>
      </c>
      <c r="DR6" s="36">
        <f t="shared" si="12"/>
        <v>28.86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x14ac:dyDescent="0.15">
      <c r="A7" s="29"/>
      <c r="B7" s="38">
        <v>2016</v>
      </c>
      <c r="C7" s="38">
        <v>202096</v>
      </c>
      <c r="D7" s="38">
        <v>46</v>
      </c>
      <c r="E7" s="38">
        <v>18</v>
      </c>
      <c r="F7" s="38">
        <v>0</v>
      </c>
      <c r="G7" s="38">
        <v>0</v>
      </c>
      <c r="H7" s="38" t="s">
        <v>108</v>
      </c>
      <c r="I7" s="38" t="s">
        <v>109</v>
      </c>
      <c r="J7" s="38" t="s">
        <v>110</v>
      </c>
      <c r="K7" s="38" t="s">
        <v>111</v>
      </c>
      <c r="L7" s="38" t="s">
        <v>112</v>
      </c>
      <c r="M7" s="38"/>
      <c r="N7" s="39" t="s">
        <v>113</v>
      </c>
      <c r="O7" s="39">
        <v>24.97</v>
      </c>
      <c r="P7" s="39">
        <v>1.46</v>
      </c>
      <c r="Q7" s="39">
        <v>100</v>
      </c>
      <c r="R7" s="39">
        <v>2754</v>
      </c>
      <c r="S7" s="39">
        <v>69059</v>
      </c>
      <c r="T7" s="39">
        <v>667.93</v>
      </c>
      <c r="U7" s="39">
        <v>103.39</v>
      </c>
      <c r="V7" s="39">
        <v>1005</v>
      </c>
      <c r="W7" s="39">
        <v>1.1100000000000001</v>
      </c>
      <c r="X7" s="39">
        <v>905.41</v>
      </c>
      <c r="Y7" s="39">
        <v>51.21</v>
      </c>
      <c r="Z7" s="39">
        <v>52.84</v>
      </c>
      <c r="AA7" s="39">
        <v>58.3</v>
      </c>
      <c r="AB7" s="39">
        <v>60</v>
      </c>
      <c r="AC7" s="39">
        <v>58.4</v>
      </c>
      <c r="AD7" s="39">
        <v>80.86</v>
      </c>
      <c r="AE7" s="39">
        <v>68.02</v>
      </c>
      <c r="AF7" s="39">
        <v>54.82</v>
      </c>
      <c r="AG7" s="39">
        <v>64.459999999999994</v>
      </c>
      <c r="AH7" s="39">
        <v>61.67</v>
      </c>
      <c r="AI7" s="39">
        <v>80.959999999999994</v>
      </c>
      <c r="AJ7" s="39">
        <v>1071.1199999999999</v>
      </c>
      <c r="AK7" s="39">
        <v>1312.16</v>
      </c>
      <c r="AL7" s="39">
        <v>1608.43</v>
      </c>
      <c r="AM7" s="39">
        <v>1914.93</v>
      </c>
      <c r="AN7" s="39">
        <v>1206.8900000000001</v>
      </c>
      <c r="AO7" s="39">
        <v>389.36</v>
      </c>
      <c r="AP7" s="39">
        <v>505.85</v>
      </c>
      <c r="AQ7" s="39">
        <v>694.35</v>
      </c>
      <c r="AR7" s="39">
        <v>657.36</v>
      </c>
      <c r="AS7" s="39">
        <v>593.35</v>
      </c>
      <c r="AT7" s="39">
        <v>213.56</v>
      </c>
      <c r="AU7" s="39">
        <v>10.1</v>
      </c>
      <c r="AV7" s="39">
        <v>2.5099999999999998</v>
      </c>
      <c r="AW7" s="39">
        <v>-964.46</v>
      </c>
      <c r="AX7" s="39">
        <v>-227.92</v>
      </c>
      <c r="AY7" s="39">
        <v>437.21</v>
      </c>
      <c r="AZ7" s="39">
        <v>36.49</v>
      </c>
      <c r="BA7" s="39">
        <v>20.5</v>
      </c>
      <c r="BB7" s="39">
        <v>-278.42</v>
      </c>
      <c r="BC7" s="39">
        <v>-129.62</v>
      </c>
      <c r="BD7" s="39">
        <v>-56.64</v>
      </c>
      <c r="BE7" s="39">
        <v>141.07</v>
      </c>
      <c r="BF7" s="39">
        <v>715.49</v>
      </c>
      <c r="BG7" s="39">
        <v>708.01</v>
      </c>
      <c r="BH7" s="39">
        <v>687.27</v>
      </c>
      <c r="BI7" s="39">
        <v>727.74</v>
      </c>
      <c r="BJ7" s="39">
        <v>873.86</v>
      </c>
      <c r="BK7" s="39">
        <v>202.91</v>
      </c>
      <c r="BL7" s="39">
        <v>232.83</v>
      </c>
      <c r="BM7" s="39">
        <v>261.08</v>
      </c>
      <c r="BN7" s="39">
        <v>241.49</v>
      </c>
      <c r="BO7" s="39">
        <v>248.44</v>
      </c>
      <c r="BP7" s="39">
        <v>346.13</v>
      </c>
      <c r="BQ7" s="39">
        <v>43.17</v>
      </c>
      <c r="BR7" s="39">
        <v>45.39</v>
      </c>
      <c r="BS7" s="39">
        <v>44.27</v>
      </c>
      <c r="BT7" s="39">
        <v>45.67</v>
      </c>
      <c r="BU7" s="39">
        <v>44.14</v>
      </c>
      <c r="BV7" s="39">
        <v>72.77</v>
      </c>
      <c r="BW7" s="39">
        <v>67.92</v>
      </c>
      <c r="BX7" s="39">
        <v>68.61</v>
      </c>
      <c r="BY7" s="39">
        <v>65.7</v>
      </c>
      <c r="BZ7" s="39">
        <v>66.73</v>
      </c>
      <c r="CA7" s="39">
        <v>59.83</v>
      </c>
      <c r="CB7" s="39">
        <v>334.43</v>
      </c>
      <c r="CC7" s="39">
        <v>317.68</v>
      </c>
      <c r="CD7" s="39">
        <v>324.92</v>
      </c>
      <c r="CE7" s="39">
        <v>312.27999999999997</v>
      </c>
      <c r="CF7" s="39">
        <v>324.13</v>
      </c>
      <c r="CG7" s="39">
        <v>243.06</v>
      </c>
      <c r="CH7" s="39">
        <v>229.12</v>
      </c>
      <c r="CI7" s="39">
        <v>241.18</v>
      </c>
      <c r="CJ7" s="39">
        <v>247.94</v>
      </c>
      <c r="CK7" s="39">
        <v>241.29</v>
      </c>
      <c r="CL7" s="39">
        <v>268.69</v>
      </c>
      <c r="CM7" s="39">
        <v>31.96</v>
      </c>
      <c r="CN7" s="39">
        <v>30.09</v>
      </c>
      <c r="CO7" s="39">
        <v>29.43</v>
      </c>
      <c r="CP7" s="39">
        <v>27.7</v>
      </c>
      <c r="CQ7" s="39">
        <v>28.1</v>
      </c>
      <c r="CR7" s="39">
        <v>51.83</v>
      </c>
      <c r="CS7" s="39">
        <v>59.5</v>
      </c>
      <c r="CT7" s="39">
        <v>53.84</v>
      </c>
      <c r="CU7" s="39">
        <v>60.25</v>
      </c>
      <c r="CV7" s="39">
        <v>61.94</v>
      </c>
      <c r="CW7" s="39">
        <v>61.71</v>
      </c>
      <c r="CX7" s="39">
        <v>100</v>
      </c>
      <c r="CY7" s="39">
        <v>100</v>
      </c>
      <c r="CZ7" s="39">
        <v>100</v>
      </c>
      <c r="DA7" s="39">
        <v>100</v>
      </c>
      <c r="DB7" s="39">
        <v>100</v>
      </c>
      <c r="DC7" s="39">
        <v>97.64</v>
      </c>
      <c r="DD7" s="39">
        <v>92.37</v>
      </c>
      <c r="DE7" s="39">
        <v>95.04</v>
      </c>
      <c r="DF7" s="39">
        <v>95.26</v>
      </c>
      <c r="DG7" s="39">
        <v>94.14</v>
      </c>
      <c r="DH7" s="39">
        <v>75.78</v>
      </c>
      <c r="DI7" s="39">
        <v>23.68</v>
      </c>
      <c r="DJ7" s="39">
        <v>27.5</v>
      </c>
      <c r="DK7" s="39">
        <v>52.68</v>
      </c>
      <c r="DL7" s="39">
        <v>59.1</v>
      </c>
      <c r="DM7" s="39">
        <v>65.39</v>
      </c>
      <c r="DN7" s="39">
        <v>15.13</v>
      </c>
      <c r="DO7" s="39">
        <v>17.96</v>
      </c>
      <c r="DP7" s="39">
        <v>30.09</v>
      </c>
      <c r="DQ7" s="39">
        <v>29.21</v>
      </c>
      <c r="DR7" s="39">
        <v>28.86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18249</cp:lastModifiedBy>
  <dcterms:created xsi:type="dcterms:W3CDTF">2017-12-25T02:00:11Z</dcterms:created>
  <dcterms:modified xsi:type="dcterms:W3CDTF">2018-01-30T07:36:11Z</dcterms:modified>
  <cp:category/>
</cp:coreProperties>
</file>