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aostg1\共有\35水道部\30水道業務課\01 経営係\09_各種調査回答（国・県・市）\経営比較分析表\H29\202096伊那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AT8" i="4" s="1"/>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L86" i="4"/>
  <c r="K86" i="4"/>
  <c r="J86" i="4"/>
  <c r="I86" i="4"/>
  <c r="BB10" i="4"/>
  <c r="AD10" i="4"/>
  <c r="P10" i="4"/>
  <c r="B10" i="4"/>
  <c r="W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<sst xmlns="http://schemas.openxmlformats.org/spreadsheetml/2006/main" count="235" uniqueCount="123">
  <si>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</si>
  <si>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</si>
  <si>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</si>
  <si>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</si>
  <si>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</si>
  <si>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</si>
  <si>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</si>
  <si>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</si>
  <si>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</si>
  <si>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</si>
  <si>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</si>
  <si>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</si>
  <si>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</si>
  <si>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</si>
  <si>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</si>
  <si>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</si>
  <si>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</si>
  <si>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</si>
  <si>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</si>
  <si>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</si>
  <si>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</si>
  <si>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</si>
  <si>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</si>
  <si>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</si>
  <si>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</si>
  <si>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</si>
  <si>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</si>
  <si>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</si>
  <si>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</si>
  <si>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</si>
  <si>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</si>
  <si>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</si>
  <si>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</si>
  <si>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</si>
  <si>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</si>
  <si>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</si>
  <si>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</si>
  <si>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</si>
  <si>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</si>
  <si>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</si>
  <si>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</si>
  <si>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</si>
  <si>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</si>
  <si>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</si>
  <si>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</si>
  <si>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</si>
  <si>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</si>
  <si>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</si>
  <si>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</si>
  <si>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</si>
  <si>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</si>
  <si>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</si>
  <si>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</si>
  <si>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</si>
  <si>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</si>
  <si>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</si>
  <si>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</si>
  <si>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</si>
  <si>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</si>
  <si>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</si>
  <si>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</si>
  <si>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</si>
  <si>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</si>
  <si>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</si>
  <si>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</si>
  <si>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</si>
  <si>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</si>
  <si>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</si>
  <si>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</si>
  <si>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</si>
  <si>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</si>
  <si>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</si>
  <si>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</si>
  <si>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</si>
  <si>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</si>
  <si>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</si>
  <si>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</si>
  <si>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</si>
  <si>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</si>
  <si>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</si>
  <si>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</si>
  <si>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</si>
  <si>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</si>
  <si>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</si>
  <si>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</si>
  <si>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</si>
  <si>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</si>
  <si>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</si>
  <si>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</si>
  <si>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</si>
  <si>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</si>
  <si>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</si>
  <si>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</si>
  <si>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</si>
  <si>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</si>
  <si>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</si>
  <si>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</si>
  <si>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</si>
  <si>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</si>
  <si>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</si>
  <si>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</si>
  <si>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</si>
  <si>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</si>
  <si>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</si>
  <si>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</si>
  <si>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</si>
  <si>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</si>
  <si>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</si>
  <si>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伊那市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</si>
  <si>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</si>
  <si>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</si>
  <si>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</si>
  <si>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</si>
  <si>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</si>
  <si>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</si>
  <si>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</si>
  <si>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</si>
  <si>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</si>
  <si>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</si>
  <si>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</si>
  <si>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伊那市の実施する下水道事業の中では最も古く平成２年度から供用開始しており、①有形固定資産減価償却率は、類似団体平均を上回る状況です。耐用年数が50年である管渠については、②管渠老朽化率や③管渠改善率が示すとおり、更新はまだ発生していませんが、電気・機械・計装類は耐用年数を経過するものが増えており、更新が必要な時期を迎えています。
更新に当たっては、他の施設への統合が可能かどうか、費用面での比較検討をしながら、施設の最適化を図っていきます。</t>
    <rPh sb="0" eb="3">
      <t>イナシ</t>
    </rPh>
    <rPh sb="4" eb="6">
      <t>ジッシ</t>
    </rPh>
    <rPh sb="8" eb="11">
      <t>ゲスイドウ</t>
    </rPh>
    <rPh sb="11" eb="13">
      <t>ジギョウ</t>
    </rPh>
    <rPh sb="14" eb="15">
      <t>ナカ</t>
    </rPh>
    <rPh sb="17" eb="18">
      <t>モット</t>
    </rPh>
    <rPh sb="19" eb="20">
      <t>フル</t>
    </rPh>
    <rPh sb="21" eb="23">
      <t>ヘイセイ</t>
    </rPh>
    <rPh sb="24" eb="26">
      <t>ネンド</t>
    </rPh>
    <rPh sb="28" eb="30">
      <t>キョウヨウ</t>
    </rPh>
    <rPh sb="30" eb="32">
      <t>カイシ</t>
    </rPh>
    <rPh sb="166" eb="168">
      <t>コウシン</t>
    </rPh>
    <rPh sb="169" eb="170">
      <t>ア</t>
    </rPh>
    <rPh sb="175" eb="176">
      <t>タ</t>
    </rPh>
    <rPh sb="177" eb="179">
      <t>シセツ</t>
    </rPh>
    <rPh sb="181" eb="183">
      <t>トウゴウ</t>
    </rPh>
    <rPh sb="184" eb="186">
      <t>カノウ</t>
    </rPh>
    <rPh sb="191" eb="193">
      <t>ヒヨウ</t>
    </rPh>
    <rPh sb="193" eb="194">
      <t>メン</t>
    </rPh>
    <rPh sb="196" eb="198">
      <t>ヒカク</t>
    </rPh>
    <rPh sb="198" eb="200">
      <t>ケントウ</t>
    </rPh>
    <rPh sb="206" eb="208">
      <t>シセツ</t>
    </rPh>
    <rPh sb="209" eb="212">
      <t>サイテキカ</t>
    </rPh>
    <rPh sb="213" eb="214">
      <t>ハカ</t>
    </rPh>
    <phoneticPr fontId="4"/>
  </si>
  <si>
    <t>①経常収支比率は27年度に旧小原処理場除却関連で一般会計から基準外の繰入れを受けたため100％を超えましたが、28年度は再び100％を下回りました。
企業債利息や減価償却費などの資本費のうち、分流式下水道等に要する経費の占める割合が減少し、その分汚水処理費の割合が上昇した結果、⑥汚水処理原価が大きく増えました。使用料単価はほぼ前年並みであったことから⑤経費回収率は減少し、100％を切る赤字体質です。②累積欠損金比率は、前述の資産除却に伴い資本剰余金を処分し累積欠損金に充てたため、前年度よりわずかに下がりましたが、このままの経営体質であれば上昇していくことが懸念されます。
③流動比率は依然100％を大きく下回っており、資金面で厳しい状況が続いています。
企業債残高は減少していますが、使用料収入の増加に伴って分流式下水道に要する一般会計繰入率の将来的な減少が見込まれ、④企業債残高対事業規模比率は増加しました。
⑦施設利用率はわずかに減少しました。整備が完了しており整備区域が農村地域であるため、処理水量の大きな増加は見込めず、利用率を上げるためには非効率な施設の統廃合を検討する必要があります。
⑧水洗化率は上昇を続けており、類似団体平均を上回っています。90％を超えて今後の上昇には限界がありますが、引き続き向上に取り組みます。</t>
    <rPh sb="1" eb="3">
      <t>ケイジョウ</t>
    </rPh>
    <rPh sb="3" eb="5">
      <t>シュウシ</t>
    </rPh>
    <rPh sb="5" eb="7">
      <t>ヒリツ</t>
    </rPh>
    <rPh sb="10" eb="12">
      <t>ネンド</t>
    </rPh>
    <rPh sb="13" eb="14">
      <t>キュウ</t>
    </rPh>
    <rPh sb="14" eb="16">
      <t>オバラ</t>
    </rPh>
    <rPh sb="16" eb="19">
      <t>ショリジョウ</t>
    </rPh>
    <rPh sb="19" eb="21">
      <t>ジョキャク</t>
    </rPh>
    <rPh sb="21" eb="23">
      <t>カンレン</t>
    </rPh>
    <rPh sb="24" eb="26">
      <t>イッパン</t>
    </rPh>
    <rPh sb="26" eb="28">
      <t>カイケイ</t>
    </rPh>
    <rPh sb="30" eb="32">
      <t>キジュン</t>
    </rPh>
    <rPh sb="32" eb="33">
      <t>ガイ</t>
    </rPh>
    <rPh sb="34" eb="36">
      <t>クリイ</t>
    </rPh>
    <rPh sb="38" eb="39">
      <t>ウ</t>
    </rPh>
    <rPh sb="48" eb="49">
      <t>コ</t>
    </rPh>
    <rPh sb="57" eb="59">
      <t>ネンド</t>
    </rPh>
    <rPh sb="60" eb="61">
      <t>フタタ</t>
    </rPh>
    <rPh sb="67" eb="69">
      <t>シタマワ</t>
    </rPh>
    <rPh sb="75" eb="77">
      <t>キギョウ</t>
    </rPh>
    <rPh sb="77" eb="78">
      <t>サイ</t>
    </rPh>
    <rPh sb="78" eb="80">
      <t>リソク</t>
    </rPh>
    <rPh sb="81" eb="83">
      <t>ゲンカ</t>
    </rPh>
    <rPh sb="83" eb="85">
      <t>ショウキャク</t>
    </rPh>
    <rPh sb="85" eb="86">
      <t>ヒ</t>
    </rPh>
    <rPh sb="89" eb="91">
      <t>シホン</t>
    </rPh>
    <rPh sb="91" eb="92">
      <t>ヒ</t>
    </rPh>
    <rPh sb="96" eb="98">
      <t>ブンリュウ</t>
    </rPh>
    <rPh sb="98" eb="99">
      <t>シキ</t>
    </rPh>
    <rPh sb="99" eb="102">
      <t>ゲスイドウ</t>
    </rPh>
    <rPh sb="102" eb="103">
      <t>トウ</t>
    </rPh>
    <rPh sb="104" eb="105">
      <t>ヨウ</t>
    </rPh>
    <rPh sb="107" eb="109">
      <t>ケイヒ</t>
    </rPh>
    <rPh sb="110" eb="111">
      <t>シ</t>
    </rPh>
    <rPh sb="113" eb="115">
      <t>ワリアイ</t>
    </rPh>
    <rPh sb="116" eb="118">
      <t>ゲンショウ</t>
    </rPh>
    <rPh sb="122" eb="123">
      <t>ブン</t>
    </rPh>
    <rPh sb="123" eb="125">
      <t>オスイ</t>
    </rPh>
    <rPh sb="125" eb="127">
      <t>ショリ</t>
    </rPh>
    <rPh sb="127" eb="128">
      <t>ヒ</t>
    </rPh>
    <rPh sb="129" eb="131">
      <t>ワリアイ</t>
    </rPh>
    <rPh sb="132" eb="134">
      <t>ジョウショウ</t>
    </rPh>
    <rPh sb="136" eb="138">
      <t>ケッカ</t>
    </rPh>
    <rPh sb="140" eb="142">
      <t>オスイ</t>
    </rPh>
    <rPh sb="142" eb="144">
      <t>ショリ</t>
    </rPh>
    <rPh sb="144" eb="146">
      <t>ゲンカ</t>
    </rPh>
    <rPh sb="147" eb="148">
      <t>オオ</t>
    </rPh>
    <rPh sb="150" eb="151">
      <t>フ</t>
    </rPh>
    <rPh sb="156" eb="159">
      <t>シヨウリョウ</t>
    </rPh>
    <rPh sb="159" eb="161">
      <t>タンカ</t>
    </rPh>
    <rPh sb="164" eb="166">
      <t>ゼンネン</t>
    </rPh>
    <rPh sb="166" eb="167">
      <t>ナ</t>
    </rPh>
    <rPh sb="177" eb="179">
      <t>ケイヒ</t>
    </rPh>
    <rPh sb="179" eb="181">
      <t>カイシュウ</t>
    </rPh>
    <rPh sb="181" eb="182">
      <t>リツ</t>
    </rPh>
    <rPh sb="183" eb="185">
      <t>ゲンショウ</t>
    </rPh>
    <rPh sb="192" eb="193">
      <t>キ</t>
    </rPh>
    <rPh sb="194" eb="196">
      <t>アカジ</t>
    </rPh>
    <rPh sb="196" eb="198">
      <t>タイシツ</t>
    </rPh>
    <rPh sb="202" eb="204">
      <t>ルイセキ</t>
    </rPh>
    <rPh sb="204" eb="207">
      <t>ケッソンキン</t>
    </rPh>
    <rPh sb="207" eb="209">
      <t>ヒリツ</t>
    </rPh>
    <rPh sb="211" eb="213">
      <t>ゼンジュツ</t>
    </rPh>
    <rPh sb="214" eb="216">
      <t>シサン</t>
    </rPh>
    <rPh sb="216" eb="218">
      <t>ジョキャク</t>
    </rPh>
    <rPh sb="219" eb="220">
      <t>トモナ</t>
    </rPh>
    <rPh sb="221" eb="223">
      <t>シホン</t>
    </rPh>
    <rPh sb="223" eb="226">
      <t>ジョウヨキン</t>
    </rPh>
    <rPh sb="227" eb="229">
      <t>ショブン</t>
    </rPh>
    <rPh sb="230" eb="232">
      <t>ルイセキ</t>
    </rPh>
    <rPh sb="232" eb="235">
      <t>ケッソンキン</t>
    </rPh>
    <rPh sb="236" eb="237">
      <t>ア</t>
    </rPh>
    <rPh sb="242" eb="245">
      <t>ゼンネンド</t>
    </rPh>
    <rPh sb="251" eb="252">
      <t>サ</t>
    </rPh>
    <rPh sb="264" eb="266">
      <t>ケイエイ</t>
    </rPh>
    <rPh sb="266" eb="268">
      <t>タイシツ</t>
    </rPh>
    <rPh sb="272" eb="274">
      <t>ジョウショウ</t>
    </rPh>
    <rPh sb="281" eb="283">
      <t>ケネン</t>
    </rPh>
    <rPh sb="290" eb="292">
      <t>リュウドウ</t>
    </rPh>
    <rPh sb="292" eb="294">
      <t>ヒリツ</t>
    </rPh>
    <rPh sb="295" eb="297">
      <t>イゼン</t>
    </rPh>
    <rPh sb="302" eb="303">
      <t>オオ</t>
    </rPh>
    <rPh sb="305" eb="307">
      <t>シタマワ</t>
    </rPh>
    <rPh sb="312" eb="314">
      <t>シキン</t>
    </rPh>
    <rPh sb="314" eb="315">
      <t>メン</t>
    </rPh>
    <rPh sb="316" eb="317">
      <t>キビ</t>
    </rPh>
    <rPh sb="319" eb="321">
      <t>ジョウキョウ</t>
    </rPh>
    <rPh sb="322" eb="323">
      <t>ツヅ</t>
    </rPh>
    <rPh sb="410" eb="412">
      <t>シセツ</t>
    </rPh>
    <rPh sb="412" eb="415">
      <t>リヨウリツ</t>
    </rPh>
    <rPh sb="420" eb="421">
      <t>ゲン</t>
    </rPh>
    <rPh sb="421" eb="422">
      <t>ショウ</t>
    </rPh>
    <rPh sb="427" eb="429">
      <t>セイビ</t>
    </rPh>
    <rPh sb="430" eb="432">
      <t>カンリョウ</t>
    </rPh>
    <rPh sb="436" eb="438">
      <t>セイビ</t>
    </rPh>
    <rPh sb="438" eb="440">
      <t>クイキ</t>
    </rPh>
    <rPh sb="441" eb="443">
      <t>ノウソン</t>
    </rPh>
    <rPh sb="443" eb="445">
      <t>チイキ</t>
    </rPh>
    <rPh sb="451" eb="453">
      <t>ショリ</t>
    </rPh>
    <rPh sb="453" eb="455">
      <t>スイリョウ</t>
    </rPh>
    <rPh sb="456" eb="457">
      <t>オオ</t>
    </rPh>
    <rPh sb="459" eb="461">
      <t>ゾウカ</t>
    </rPh>
    <rPh sb="462" eb="464">
      <t>ミコ</t>
    </rPh>
    <rPh sb="467" eb="470">
      <t>リヨウリツ</t>
    </rPh>
    <rPh sb="471" eb="472">
      <t>ア</t>
    </rPh>
    <rPh sb="478" eb="481">
      <t>ヒコウリツ</t>
    </rPh>
    <rPh sb="482" eb="484">
      <t>シセツ</t>
    </rPh>
    <rPh sb="485" eb="488">
      <t>トウハイゴウ</t>
    </rPh>
    <rPh sb="489" eb="491">
      <t>ケントウ</t>
    </rPh>
    <rPh sb="493" eb="495">
      <t>ヒツヨウ</t>
    </rPh>
    <rPh sb="503" eb="506">
      <t>スイセンカ</t>
    </rPh>
    <rPh sb="506" eb="507">
      <t>リツ</t>
    </rPh>
    <rPh sb="508" eb="510">
      <t>ジョウショウ</t>
    </rPh>
    <rPh sb="511" eb="512">
      <t>ツヅ</t>
    </rPh>
    <rPh sb="517" eb="519">
      <t>ルイジ</t>
    </rPh>
    <rPh sb="519" eb="521">
      <t>ダンタイ</t>
    </rPh>
    <rPh sb="521" eb="523">
      <t>ヘイキン</t>
    </rPh>
    <rPh sb="524" eb="526">
      <t>ウワマワ</t>
    </rPh>
    <rPh sb="536" eb="537">
      <t>コ</t>
    </rPh>
    <rPh sb="539" eb="541">
      <t>コンゴ</t>
    </rPh>
    <rPh sb="542" eb="544">
      <t>ジョウショウ</t>
    </rPh>
    <rPh sb="546" eb="548">
      <t>ゲンカイ</t>
    </rPh>
    <rPh sb="555" eb="556">
      <t>ヒ</t>
    </rPh>
    <rPh sb="557" eb="558">
      <t>ツヅ</t>
    </rPh>
    <rPh sb="559" eb="561">
      <t>コウジョウ</t>
    </rPh>
    <rPh sb="562" eb="563">
      <t>ト</t>
    </rPh>
    <rPh sb="564" eb="565">
      <t>ク</t>
    </rPh>
    <phoneticPr fontId="4"/>
  </si>
  <si>
    <t>伊那市下水道事業経営健全化計画は、平成28年度に経営戦略の要件に合わせた４回目の改訂を行い、これに基づく改善の取組を継続しています。下水道事業会計（５事業全体）では、１億５千万円を超える過去最高の純利益を計上しましたが、将来の企業債償還額の増加に備えて、更なる利益を確保し、累積欠損の解消と、補塡財源の確保に努める必要があります。このため、平成29年度に平均＋6.0％の下水道使用料の改定を行いました。
また、今後事業用資産の更新が本格化することが見込まれますが、施設の最適化を図ることとし、当面は、小出南部処理場の統合に向けた取組を進めます。</t>
    <rPh sb="216" eb="219">
      <t>ホンカクカ</t>
    </rPh>
    <rPh sb="224" eb="226">
      <t>ミコ</t>
    </rPh>
    <rPh sb="232" eb="234">
      <t>シセツ</t>
    </rPh>
    <rPh sb="235" eb="238">
      <t>サイテキカ</t>
    </rPh>
    <rPh sb="239" eb="240">
      <t>ハカ</t>
    </rPh>
    <rPh sb="246" eb="248">
      <t>トウメン</t>
    </rPh>
    <rPh sb="250" eb="252">
      <t>コイデ</t>
    </rPh>
    <rPh sb="252" eb="254">
      <t>ナンブ</t>
    </rPh>
    <rPh sb="254" eb="257">
      <t>ショリジョウ</t>
    </rPh>
    <rPh sb="258" eb="260">
      <t>トウゴウ</t>
    </rPh>
    <rPh sb="261" eb="262">
      <t>ム</t>
    </rPh>
    <rPh sb="264" eb="266">
      <t>トリクミ</t>
    </rPh>
    <rPh sb="267" eb="26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</si>
</sst>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36-4DFD-BEAB-4BF44B941428}"/>
            </c:ext>
          </c:extLst>
        </c:ser>
        <c:dLbls>
          <c:showLegendKey val="0"/>
          <c:showVal val="0"/>
          <c:showCatName val="0"/>
          <c:showSerName val="0"/>
          <c:showPercent val="0"/>
          <c:showBubbleSize val="0"/>
        </c:dLbls>
        <c:gapWidth val="150"/>
        <c:axId val="100252288"/>
        <c:axId val="1002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7A36-4DFD-BEAB-4BF44B941428}"/>
            </c:ext>
          </c:extLst>
        </c:ser>
        <c:dLbls>
          <c:showLegendKey val="0"/>
          <c:showVal val="0"/>
          <c:showCatName val="0"/>
          <c:showSerName val="0"/>
          <c:showPercent val="0"/>
          <c:showBubbleSize val="0"/>
        </c:dLbls>
        <c:marker val="1"/>
        <c:smooth val="0"/>
        <c:axId val="100252288"/>
        <c:axId val="100266752"/>
      </c:lineChart>
      <c:dateAx>
        <c:axId val="100252288"/>
        <c:scaling>
          <c:orientation val="minMax"/>
        </c:scaling>
        <c:delete val="1"/>
        <c:axPos val="b"/>
        <c:numFmt formatCode="ge" sourceLinked="1"/>
        <c:majorTickMark val="none"/>
        <c:minorTickMark val="none"/>
        <c:tickLblPos val="none"/>
        <c:crossAx val="100266752"/>
        <c:crosses val="autoZero"/>
        <c:auto val="1"/>
        <c:lblOffset val="100"/>
        <c:baseTimeUnit val="years"/>
      </c:dateAx>
      <c:valAx>
        <c:axId val="1002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52.36</c:v>
                </c:pt>
                <c:pt idx="1">
                  <c:v>47.7</c:v>
                </c:pt>
                <c:pt idx="2">
                  <c:v>47.81</c:v>
                </c:pt>
                <c:pt idx="3">
                  <c:v>43.96</c:v>
                </c:pt>
                <c:pt idx="4">
                  <c:v>43.82</c:v>
                </c:pt>
              </c:numCache>
            </c:numRef>
          </c:val>
          <c:extLst>
            <c:ext xmlns:c16="http://schemas.microsoft.com/office/drawing/2014/chart" uri="{C3380CC4-5D6E-409C-BE32-E72D297353CC}">
              <c16:uniqueId val="{00000000-9527-4EF5-B8D2-659B8A1FED35}"/>
            </c:ext>
          </c:extLst>
        </c:ser>
        <c:dLbls>
          <c:showLegendKey val="0"/>
          <c:showVal val="0"/>
          <c:showCatName val="0"/>
          <c:showSerName val="0"/>
          <c:showPercent val="0"/>
          <c:showBubbleSize val="0"/>
        </c:dLbls>
        <c:gapWidth val="150"/>
        <c:axId val="131153920"/>
        <c:axId val="1311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9527-4EF5-B8D2-659B8A1FED35}"/>
            </c:ext>
          </c:extLst>
        </c:ser>
        <c:dLbls>
          <c:showLegendKey val="0"/>
          <c:showVal val="0"/>
          <c:showCatName val="0"/>
          <c:showSerName val="0"/>
          <c:showPercent val="0"/>
          <c:showBubbleSize val="0"/>
        </c:dLbls>
        <c:marker val="1"/>
        <c:smooth val="0"/>
        <c:axId val="131153920"/>
        <c:axId val="131155840"/>
      </c:lineChart>
      <c:dateAx>
        <c:axId val="131153920"/>
        <c:scaling>
          <c:orientation val="minMax"/>
        </c:scaling>
        <c:delete val="1"/>
        <c:axPos val="b"/>
        <c:numFmt formatCode="ge" sourceLinked="1"/>
        <c:majorTickMark val="none"/>
        <c:minorTickMark val="none"/>
        <c:tickLblPos val="none"/>
        <c:crossAx val="131155840"/>
        <c:crosses val="autoZero"/>
        <c:auto val="1"/>
        <c:lblOffset val="100"/>
        <c:baseTimeUnit val="years"/>
      </c:dateAx>
      <c:valAx>
        <c:axId val="1311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90.54</c:v>
                </c:pt>
                <c:pt idx="1">
                  <c:v>89.9</c:v>
                </c:pt>
                <c:pt idx="2">
                  <c:v>90.84</c:v>
                </c:pt>
                <c:pt idx="3">
                  <c:v>91.86</c:v>
                </c:pt>
                <c:pt idx="4">
                  <c:v>93.12</c:v>
                </c:pt>
              </c:numCache>
            </c:numRef>
          </c:val>
          <c:extLst>
            <c:ext xmlns:c16="http://schemas.microsoft.com/office/drawing/2014/chart" uri="{C3380CC4-5D6E-409C-BE32-E72D297353CC}">
              <c16:uniqueId val="{00000000-FF8C-4CBC-A762-8D938434654E}"/>
            </c:ext>
          </c:extLst>
        </c:ser>
        <c:dLbls>
          <c:showLegendKey val="0"/>
          <c:showVal val="0"/>
          <c:showCatName val="0"/>
          <c:showSerName val="0"/>
          <c:showPercent val="0"/>
          <c:showBubbleSize val="0"/>
        </c:dLbls>
        <c:gapWidth val="150"/>
        <c:axId val="131165568"/>
        <c:axId val="13117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FF8C-4CBC-A762-8D938434654E}"/>
            </c:ext>
          </c:extLst>
        </c:ser>
        <c:dLbls>
          <c:showLegendKey val="0"/>
          <c:showVal val="0"/>
          <c:showCatName val="0"/>
          <c:showSerName val="0"/>
          <c:showPercent val="0"/>
          <c:showBubbleSize val="0"/>
        </c:dLbls>
        <c:marker val="1"/>
        <c:smooth val="0"/>
        <c:axId val="131165568"/>
        <c:axId val="131175936"/>
      </c:lineChart>
      <c:dateAx>
        <c:axId val="131165568"/>
        <c:scaling>
          <c:orientation val="minMax"/>
        </c:scaling>
        <c:delete val="1"/>
        <c:axPos val="b"/>
        <c:numFmt formatCode="ge" sourceLinked="1"/>
        <c:majorTickMark val="none"/>
        <c:minorTickMark val="none"/>
        <c:tickLblPos val="none"/>
        <c:crossAx val="131175936"/>
        <c:crosses val="autoZero"/>
        <c:auto val="1"/>
        <c:lblOffset val="100"/>
        <c:baseTimeUnit val="years"/>
      </c:dateAx>
      <c:valAx>
        <c:axId val="13117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94.38</c:v>
                </c:pt>
                <c:pt idx="1">
                  <c:v>93.2</c:v>
                </c:pt>
                <c:pt idx="2">
                  <c:v>98.73</c:v>
                </c:pt>
                <c:pt idx="3">
                  <c:v>101.1</c:v>
                </c:pt>
                <c:pt idx="4">
                  <c:v>97.77</c:v>
                </c:pt>
              </c:numCache>
            </c:numRef>
          </c:val>
          <c:extLst>
            <c:ext xmlns:c16="http://schemas.microsoft.com/office/drawing/2014/chart" uri="{C3380CC4-5D6E-409C-BE32-E72D297353CC}">
              <c16:uniqueId val="{00000000-9F09-4962-BC99-A8E2C79256C9}"/>
            </c:ext>
          </c:extLst>
        </c:ser>
        <c:dLbls>
          <c:showLegendKey val="0"/>
          <c:showVal val="0"/>
          <c:showCatName val="0"/>
          <c:showSerName val="0"/>
          <c:showPercent val="0"/>
          <c:showBubbleSize val="0"/>
        </c:dLbls>
        <c:gapWidth val="150"/>
        <c:axId val="100280576"/>
        <c:axId val="1003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extLst>
            <c:ext xmlns:c16="http://schemas.microsoft.com/office/drawing/2014/chart" uri="{C3380CC4-5D6E-409C-BE32-E72D297353CC}">
              <c16:uniqueId val="{00000001-9F09-4962-BC99-A8E2C79256C9}"/>
            </c:ext>
          </c:extLst>
        </c:ser>
        <c:dLbls>
          <c:showLegendKey val="0"/>
          <c:showVal val="0"/>
          <c:showCatName val="0"/>
          <c:showSerName val="0"/>
          <c:showPercent val="0"/>
          <c:showBubbleSize val="0"/>
        </c:dLbls>
        <c:marker val="1"/>
        <c:smooth val="0"/>
        <c:axId val="100280576"/>
        <c:axId val="100303232"/>
      </c:lineChart>
      <c:dateAx>
        <c:axId val="100280576"/>
        <c:scaling>
          <c:orientation val="minMax"/>
        </c:scaling>
        <c:delete val="1"/>
        <c:axPos val="b"/>
        <c:numFmt formatCode="ge" sourceLinked="1"/>
        <c:majorTickMark val="none"/>
        <c:minorTickMark val="none"/>
        <c:tickLblPos val="none"/>
        <c:crossAx val="100303232"/>
        <c:crosses val="autoZero"/>
        <c:auto val="1"/>
        <c:lblOffset val="100"/>
        <c:baseTimeUnit val="years"/>
      </c:dateAx>
      <c:valAx>
        <c:axId val="1003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9.44</c:v>
                </c:pt>
                <c:pt idx="1">
                  <c:v>10.84</c:v>
                </c:pt>
                <c:pt idx="2">
                  <c:v>23.43</c:v>
                </c:pt>
                <c:pt idx="3">
                  <c:v>25.74</c:v>
                </c:pt>
                <c:pt idx="4">
                  <c:v>27.94</c:v>
                </c:pt>
              </c:numCache>
            </c:numRef>
          </c:val>
          <c:extLst>
            <c:ext xmlns:c16="http://schemas.microsoft.com/office/drawing/2014/chart" uri="{C3380CC4-5D6E-409C-BE32-E72D297353CC}">
              <c16:uniqueId val="{00000000-0445-45BD-ABA8-2B2DF5535553}"/>
            </c:ext>
          </c:extLst>
        </c:ser>
        <c:dLbls>
          <c:showLegendKey val="0"/>
          <c:showVal val="0"/>
          <c:showCatName val="0"/>
          <c:showSerName val="0"/>
          <c:showPercent val="0"/>
          <c:showBubbleSize val="0"/>
        </c:dLbls>
        <c:gapWidth val="150"/>
        <c:axId val="110032768"/>
        <c:axId val="1182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extLst>
            <c:ext xmlns:c16="http://schemas.microsoft.com/office/drawing/2014/chart" uri="{C3380CC4-5D6E-409C-BE32-E72D297353CC}">
              <c16:uniqueId val="{00000001-0445-45BD-ABA8-2B2DF5535553}"/>
            </c:ext>
          </c:extLst>
        </c:ser>
        <c:dLbls>
          <c:showLegendKey val="0"/>
          <c:showVal val="0"/>
          <c:showCatName val="0"/>
          <c:showSerName val="0"/>
          <c:showPercent val="0"/>
          <c:showBubbleSize val="0"/>
        </c:dLbls>
        <c:marker val="1"/>
        <c:smooth val="0"/>
        <c:axId val="110032768"/>
        <c:axId val="118296576"/>
      </c:lineChart>
      <c:dateAx>
        <c:axId val="110032768"/>
        <c:scaling>
          <c:orientation val="minMax"/>
        </c:scaling>
        <c:delete val="1"/>
        <c:axPos val="b"/>
        <c:numFmt formatCode="ge" sourceLinked="1"/>
        <c:majorTickMark val="none"/>
        <c:minorTickMark val="none"/>
        <c:tickLblPos val="none"/>
        <c:crossAx val="118296576"/>
        <c:crosses val="autoZero"/>
        <c:auto val="1"/>
        <c:lblOffset val="100"/>
        <c:baseTimeUnit val="years"/>
      </c:dateAx>
      <c:valAx>
        <c:axId val="1182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63-42B0-8FD6-8E1A1AE8149E}"/>
            </c:ext>
          </c:extLst>
        </c:ser>
        <c:dLbls>
          <c:showLegendKey val="0"/>
          <c:showVal val="0"/>
          <c:showCatName val="0"/>
          <c:showSerName val="0"/>
          <c:showPercent val="0"/>
          <c:showBubbleSize val="0"/>
        </c:dLbls>
        <c:gapWidth val="150"/>
        <c:axId val="118314496"/>
        <c:axId val="1183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extLst>
            <c:ext xmlns:c16="http://schemas.microsoft.com/office/drawing/2014/chart" uri="{C3380CC4-5D6E-409C-BE32-E72D297353CC}">
              <c16:uniqueId val="{00000001-2D63-42B0-8FD6-8E1A1AE8149E}"/>
            </c:ext>
          </c:extLst>
        </c:ser>
        <c:dLbls>
          <c:showLegendKey val="0"/>
          <c:showVal val="0"/>
          <c:showCatName val="0"/>
          <c:showSerName val="0"/>
          <c:showPercent val="0"/>
          <c:showBubbleSize val="0"/>
        </c:dLbls>
        <c:marker val="1"/>
        <c:smooth val="0"/>
        <c:axId val="118314496"/>
        <c:axId val="118316416"/>
      </c:lineChart>
      <c:dateAx>
        <c:axId val="118314496"/>
        <c:scaling>
          <c:orientation val="minMax"/>
        </c:scaling>
        <c:delete val="1"/>
        <c:axPos val="b"/>
        <c:numFmt formatCode="ge" sourceLinked="1"/>
        <c:majorTickMark val="none"/>
        <c:minorTickMark val="none"/>
        <c:tickLblPos val="none"/>
        <c:crossAx val="118316416"/>
        <c:crosses val="autoZero"/>
        <c:auto val="1"/>
        <c:lblOffset val="100"/>
        <c:baseTimeUnit val="years"/>
      </c:dateAx>
      <c:valAx>
        <c:axId val="1183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293.06</c:v>
                </c:pt>
                <c:pt idx="1">
                  <c:v>324.95999999999998</c:v>
                </c:pt>
                <c:pt idx="2">
                  <c:v>110.57</c:v>
                </c:pt>
                <c:pt idx="3">
                  <c:v>124.12</c:v>
                </c:pt>
                <c:pt idx="4">
                  <c:v>121.45</c:v>
                </c:pt>
              </c:numCache>
            </c:numRef>
          </c:val>
          <c:extLst>
            <c:ext xmlns:c16="http://schemas.microsoft.com/office/drawing/2014/chart" uri="{C3380CC4-5D6E-409C-BE32-E72D297353CC}">
              <c16:uniqueId val="{00000000-DD4B-4FE4-9E9C-15057B8E2F13}"/>
            </c:ext>
          </c:extLst>
        </c:ser>
        <c:dLbls>
          <c:showLegendKey val="0"/>
          <c:showVal val="0"/>
          <c:showCatName val="0"/>
          <c:showSerName val="0"/>
          <c:showPercent val="0"/>
          <c:showBubbleSize val="0"/>
        </c:dLbls>
        <c:gapWidth val="150"/>
        <c:axId val="118339072"/>
        <c:axId val="118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extLst>
            <c:ext xmlns:c16="http://schemas.microsoft.com/office/drawing/2014/chart" uri="{C3380CC4-5D6E-409C-BE32-E72D297353CC}">
              <c16:uniqueId val="{00000001-DD4B-4FE4-9E9C-15057B8E2F13}"/>
            </c:ext>
          </c:extLst>
        </c:ser>
        <c:dLbls>
          <c:showLegendKey val="0"/>
          <c:showVal val="0"/>
          <c:showCatName val="0"/>
          <c:showSerName val="0"/>
          <c:showPercent val="0"/>
          <c:showBubbleSize val="0"/>
        </c:dLbls>
        <c:marker val="1"/>
        <c:smooth val="0"/>
        <c:axId val="118339072"/>
        <c:axId val="118340992"/>
      </c:lineChart>
      <c:dateAx>
        <c:axId val="118339072"/>
        <c:scaling>
          <c:orientation val="minMax"/>
        </c:scaling>
        <c:delete val="1"/>
        <c:axPos val="b"/>
        <c:numFmt formatCode="ge" sourceLinked="1"/>
        <c:majorTickMark val="none"/>
        <c:minorTickMark val="none"/>
        <c:tickLblPos val="none"/>
        <c:crossAx val="118340992"/>
        <c:crosses val="autoZero"/>
        <c:auto val="1"/>
        <c:lblOffset val="100"/>
        <c:baseTimeUnit val="years"/>
      </c:dateAx>
      <c:valAx>
        <c:axId val="118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52.44</c:v>
                </c:pt>
                <c:pt idx="1">
                  <c:v>74.03</c:v>
                </c:pt>
                <c:pt idx="2">
                  <c:v>2.44</c:v>
                </c:pt>
                <c:pt idx="3">
                  <c:v>8.64</c:v>
                </c:pt>
                <c:pt idx="4">
                  <c:v>11.23</c:v>
                </c:pt>
              </c:numCache>
            </c:numRef>
          </c:val>
          <c:extLst>
            <c:ext xmlns:c16="http://schemas.microsoft.com/office/drawing/2014/chart" uri="{C3380CC4-5D6E-409C-BE32-E72D297353CC}">
              <c16:uniqueId val="{00000000-AC2E-4316-9FCB-2087A4965252}"/>
            </c:ext>
          </c:extLst>
        </c:ser>
        <c:dLbls>
          <c:showLegendKey val="0"/>
          <c:showVal val="0"/>
          <c:showCatName val="0"/>
          <c:showSerName val="0"/>
          <c:showPercent val="0"/>
          <c:showBubbleSize val="0"/>
        </c:dLbls>
        <c:gapWidth val="150"/>
        <c:axId val="118895744"/>
        <c:axId val="118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extLst>
            <c:ext xmlns:c16="http://schemas.microsoft.com/office/drawing/2014/chart" uri="{C3380CC4-5D6E-409C-BE32-E72D297353CC}">
              <c16:uniqueId val="{00000001-AC2E-4316-9FCB-2087A4965252}"/>
            </c:ext>
          </c:extLst>
        </c:ser>
        <c:dLbls>
          <c:showLegendKey val="0"/>
          <c:showVal val="0"/>
          <c:showCatName val="0"/>
          <c:showSerName val="0"/>
          <c:showPercent val="0"/>
          <c:showBubbleSize val="0"/>
        </c:dLbls>
        <c:marker val="1"/>
        <c:smooth val="0"/>
        <c:axId val="118895744"/>
        <c:axId val="118897664"/>
      </c:lineChart>
      <c:dateAx>
        <c:axId val="118895744"/>
        <c:scaling>
          <c:orientation val="minMax"/>
        </c:scaling>
        <c:delete val="1"/>
        <c:axPos val="b"/>
        <c:numFmt formatCode="ge" sourceLinked="1"/>
        <c:majorTickMark val="none"/>
        <c:minorTickMark val="none"/>
        <c:tickLblPos val="none"/>
        <c:crossAx val="118897664"/>
        <c:crosses val="autoZero"/>
        <c:auto val="1"/>
        <c:lblOffset val="100"/>
        <c:baseTimeUnit val="years"/>
      </c:dateAx>
      <c:valAx>
        <c:axId val="118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1008.57</c:v>
                </c:pt>
                <c:pt idx="1">
                  <c:v>1013.4</c:v>
                </c:pt>
                <c:pt idx="2">
                  <c:v>1007.69</c:v>
                </c:pt>
                <c:pt idx="3">
                  <c:v>1016.41</c:v>
                </c:pt>
                <c:pt idx="4">
                  <c:v>1232.28</c:v>
                </c:pt>
              </c:numCache>
            </c:numRef>
          </c:val>
          <c:extLst>
            <c:ext xmlns:c16="http://schemas.microsoft.com/office/drawing/2014/chart" uri="{C3380CC4-5D6E-409C-BE32-E72D297353CC}">
              <c16:uniqueId val="{00000000-ADDF-4862-9BFC-3530A92A3DBD}"/>
            </c:ext>
          </c:extLst>
        </c:ser>
        <c:dLbls>
          <c:showLegendKey val="0"/>
          <c:showVal val="0"/>
          <c:showCatName val="0"/>
          <c:showSerName val="0"/>
          <c:showPercent val="0"/>
          <c:showBubbleSize val="0"/>
        </c:dLbls>
        <c:gapWidth val="150"/>
        <c:axId val="118928128"/>
        <c:axId val="1189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ADDF-4862-9BFC-3530A92A3DBD}"/>
            </c:ext>
          </c:extLst>
        </c:ser>
        <c:dLbls>
          <c:showLegendKey val="0"/>
          <c:showVal val="0"/>
          <c:showCatName val="0"/>
          <c:showSerName val="0"/>
          <c:showPercent val="0"/>
          <c:showBubbleSize val="0"/>
        </c:dLbls>
        <c:marker val="1"/>
        <c:smooth val="0"/>
        <c:axId val="118928128"/>
        <c:axId val="118930048"/>
      </c:lineChart>
      <c:dateAx>
        <c:axId val="118928128"/>
        <c:scaling>
          <c:orientation val="minMax"/>
        </c:scaling>
        <c:delete val="1"/>
        <c:axPos val="b"/>
        <c:numFmt formatCode="ge" sourceLinked="1"/>
        <c:majorTickMark val="none"/>
        <c:minorTickMark val="none"/>
        <c:tickLblPos val="none"/>
        <c:crossAx val="118930048"/>
        <c:crosses val="autoZero"/>
        <c:auto val="1"/>
        <c:lblOffset val="100"/>
        <c:baseTimeUnit val="years"/>
      </c:dateAx>
      <c:valAx>
        <c:axId val="1189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115.54</c:v>
                </c:pt>
                <c:pt idx="1">
                  <c:v>114.98</c:v>
                </c:pt>
                <c:pt idx="2">
                  <c:v>109.99</c:v>
                </c:pt>
                <c:pt idx="3">
                  <c:v>121.31</c:v>
                </c:pt>
                <c:pt idx="4">
                  <c:v>95.21</c:v>
                </c:pt>
              </c:numCache>
            </c:numRef>
          </c:val>
          <c:extLst>
            <c:ext xmlns:c16="http://schemas.microsoft.com/office/drawing/2014/chart" uri="{C3380CC4-5D6E-409C-BE32-E72D297353CC}">
              <c16:uniqueId val="{00000000-DBF8-41F8-84F9-40661D05719C}"/>
            </c:ext>
          </c:extLst>
        </c:ser>
        <c:dLbls>
          <c:showLegendKey val="0"/>
          <c:showVal val="0"/>
          <c:showCatName val="0"/>
          <c:showSerName val="0"/>
          <c:showPercent val="0"/>
          <c:showBubbleSize val="0"/>
        </c:dLbls>
        <c:gapWidth val="150"/>
        <c:axId val="119255424"/>
        <c:axId val="11925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DBF8-41F8-84F9-40661D05719C}"/>
            </c:ext>
          </c:extLst>
        </c:ser>
        <c:dLbls>
          <c:showLegendKey val="0"/>
          <c:showVal val="0"/>
          <c:showCatName val="0"/>
          <c:showSerName val="0"/>
          <c:showPercent val="0"/>
          <c:showBubbleSize val="0"/>
        </c:dLbls>
        <c:marker val="1"/>
        <c:smooth val="0"/>
        <c:axId val="119255424"/>
        <c:axId val="119257344"/>
      </c:lineChart>
      <c:dateAx>
        <c:axId val="119255424"/>
        <c:scaling>
          <c:orientation val="minMax"/>
        </c:scaling>
        <c:delete val="1"/>
        <c:axPos val="b"/>
        <c:numFmt formatCode="ge" sourceLinked="1"/>
        <c:majorTickMark val="none"/>
        <c:minorTickMark val="none"/>
        <c:tickLblPos val="none"/>
        <c:crossAx val="119257344"/>
        <c:crosses val="autoZero"/>
        <c:auto val="1"/>
        <c:lblOffset val="100"/>
        <c:baseTimeUnit val="years"/>
      </c:dateAx>
      <c:valAx>
        <c:axId val="11925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174.29</c:v>
                </c:pt>
                <c:pt idx="1">
                  <c:v>175.75</c:v>
                </c:pt>
                <c:pt idx="2">
                  <c:v>183.66</c:v>
                </c:pt>
                <c:pt idx="3">
                  <c:v>166.4</c:v>
                </c:pt>
                <c:pt idx="4">
                  <c:v>211.97</c:v>
                </c:pt>
              </c:numCache>
            </c:numRef>
          </c:val>
          <c:extLst>
            <c:ext xmlns:c16="http://schemas.microsoft.com/office/drawing/2014/chart" uri="{C3380CC4-5D6E-409C-BE32-E72D297353CC}">
              <c16:uniqueId val="{00000000-C02F-43A1-AEB7-812946C8B83A}"/>
            </c:ext>
          </c:extLst>
        </c:ser>
        <c:dLbls>
          <c:showLegendKey val="0"/>
          <c:showVal val="0"/>
          <c:showCatName val="0"/>
          <c:showSerName val="0"/>
          <c:showPercent val="0"/>
          <c:showBubbleSize val="0"/>
        </c:dLbls>
        <c:gapWidth val="150"/>
        <c:axId val="127877120"/>
        <c:axId val="1278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C02F-43A1-AEB7-812946C8B83A}"/>
            </c:ext>
          </c:extLst>
        </c:ser>
        <c:dLbls>
          <c:showLegendKey val="0"/>
          <c:showVal val="0"/>
          <c:showCatName val="0"/>
          <c:showSerName val="0"/>
          <c:showPercent val="0"/>
          <c:showBubbleSize val="0"/>
        </c:dLbls>
        <c:marker val="1"/>
        <c:smooth val="0"/>
        <c:axId val="127877120"/>
        <c:axId val="127879040"/>
      </c:lineChart>
      <c:dateAx>
        <c:axId val="127877120"/>
        <c:scaling>
          <c:orientation val="minMax"/>
        </c:scaling>
        <c:delete val="1"/>
        <c:axPos val="b"/>
        <c:numFmt formatCode="ge" sourceLinked="1"/>
        <c:majorTickMark val="none"/>
        <c:minorTickMark val="none"/>
        <c:tickLblPos val="none"/>
        <c:crossAx val="127879040"/>
        <c:crosses val="autoZero"/>
        <c:auto val="1"/>
        <c:lblOffset val="100"/>
        <c:baseTimeUnit val="years"/>
      </c:dateAx>
      <c:valAx>
        <c:axId val="1278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47"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伊那市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69059</v>
      </c>
      <c r="AM8" s="51"/>
      <c r="AN8" s="51"/>
      <c r="AO8" s="51"/>
      <c r="AP8" s="51"/>
      <c r="AQ8" s="51"/>
      <c r="AR8" s="51"/>
      <c r="AS8" s="51"/>
      <c r="AT8" s="46">
        <f>データ!T6</f>
        <v>667.93</v>
      </c>
      <c r="AU8" s="46"/>
      <c r="AV8" s="46"/>
      <c r="AW8" s="46"/>
      <c r="AX8" s="46"/>
      <c r="AY8" s="46"/>
      <c r="AZ8" s="46"/>
      <c r="BA8" s="46"/>
      <c r="BB8" s="46">
        <f>データ!U6</f>
        <v>103.39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58.04</v>
      </c>
      <c r="J10" s="46"/>
      <c r="K10" s="46"/>
      <c r="L10" s="46"/>
      <c r="M10" s="46"/>
      <c r="N10" s="46"/>
      <c r="O10" s="46"/>
      <c r="P10" s="46">
        <f>データ!P6</f>
        <v>16.52</v>
      </c>
      <c r="Q10" s="46"/>
      <c r="R10" s="46"/>
      <c r="S10" s="46"/>
      <c r="T10" s="46"/>
      <c r="U10" s="46"/>
      <c r="V10" s="46"/>
      <c r="W10" s="46">
        <f>データ!Q6</f>
        <v>102.63</v>
      </c>
      <c r="X10" s="46"/>
      <c r="Y10" s="46"/>
      <c r="Z10" s="46"/>
      <c r="AA10" s="46"/>
      <c r="AB10" s="46"/>
      <c r="AC10" s="46"/>
      <c r="AD10" s="51">
        <f>データ!R6</f>
        <v>3834</v>
      </c>
      <c r="AE10" s="51"/>
      <c r="AF10" s="51"/>
      <c r="AG10" s="51"/>
      <c r="AH10" s="51"/>
      <c r="AI10" s="51"/>
      <c r="AJ10" s="51"/>
      <c r="AK10" s="2"/>
      <c r="AL10" s="51">
        <f>データ!V6</f>
        <v>11361</v>
      </c>
      <c r="AM10" s="51"/>
      <c r="AN10" s="51"/>
      <c r="AO10" s="51"/>
      <c r="AP10" s="51"/>
      <c r="AQ10" s="51"/>
      <c r="AR10" s="51"/>
      <c r="AS10" s="51"/>
      <c r="AT10" s="46">
        <f>データ!W6</f>
        <v>5.29</v>
      </c>
      <c r="AU10" s="46"/>
      <c r="AV10" s="46"/>
      <c r="AW10" s="46"/>
      <c r="AX10" s="46"/>
      <c r="AY10" s="46"/>
      <c r="AZ10" s="46"/>
      <c r="BA10" s="46"/>
      <c r="BB10" s="46">
        <f>データ!X6</f>
        <v>2147.64</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202096</v>
      </c>
      <c r="D6" s="34">
        <f t="shared" si="3"/>
        <v>46</v>
      </c>
      <c r="E6" s="34">
        <f t="shared" si="3"/>
        <v>17</v>
      </c>
      <c r="F6" s="34">
        <f t="shared" si="3"/>
        <v>5</v>
      </c>
      <c r="G6" s="34">
        <f t="shared" si="3"/>
        <v>0</v>
      </c>
      <c r="H6" s="34" t="str">
        <f t="shared" si="3"/>
        <v>長野県　伊那市</v>
      </c>
      <c r="I6" s="34" t="str">
        <f t="shared" si="3"/>
        <v>法適用</v>
      </c>
      <c r="J6" s="34" t="str">
        <f t="shared" si="3"/>
        <v>下水道事業</v>
      </c>
      <c r="K6" s="34" t="str">
        <f t="shared" si="3"/>
        <v>農業集落排水</v>
      </c>
      <c r="L6" s="34" t="str">
        <f t="shared" si="3"/>
        <v>F2</v>
      </c>
      <c r="M6" s="34">
        <f t="shared" si="3"/>
        <v>0</v>
      </c>
      <c r="N6" s="35" t="str">
        <f t="shared" si="3"/>
        <v>-</v>
      </c>
      <c r="O6" s="35">
        <f t="shared" si="3"/>
        <v>58.04</v>
      </c>
      <c r="P6" s="35">
        <f t="shared" si="3"/>
        <v>16.52</v>
      </c>
      <c r="Q6" s="35">
        <f t="shared" si="3"/>
        <v>102.63</v>
      </c>
      <c r="R6" s="35">
        <f t="shared" si="3"/>
        <v>3834</v>
      </c>
      <c r="S6" s="35">
        <f t="shared" si="3"/>
        <v>69059</v>
      </c>
      <c r="T6" s="35">
        <f t="shared" si="3"/>
        <v>667.93</v>
      </c>
      <c r="U6" s="35">
        <f t="shared" si="3"/>
        <v>103.39</v>
      </c>
      <c r="V6" s="35">
        <f t="shared" si="3"/>
        <v>11361</v>
      </c>
      <c r="W6" s="35">
        <f t="shared" si="3"/>
        <v>5.29</v>
      </c>
      <c r="X6" s="35">
        <f t="shared" si="3"/>
        <v>2147.64</v>
      </c>
      <c r="Y6" s="36">
        <f>IF(Y7="",NA(),Y7)</f>
        <v>94.38</v>
      </c>
      <c r="Z6" s="36">
        <f t="shared" ref="Z6:AH6" si="4">IF(Z7="",NA(),Z7)</f>
        <v>93.2</v>
      </c>
      <c r="AA6" s="36">
        <f t="shared" si="4"/>
        <v>98.73</v>
      </c>
      <c r="AB6" s="36">
        <f t="shared" si="4"/>
        <v>101.1</v>
      </c>
      <c r="AC6" s="36">
        <f t="shared" si="4"/>
        <v>97.77</v>
      </c>
      <c r="AD6" s="36">
        <f t="shared" si="4"/>
        <v>92.74</v>
      </c>
      <c r="AE6" s="36">
        <f t="shared" si="4"/>
        <v>93.62</v>
      </c>
      <c r="AF6" s="36">
        <f t="shared" si="4"/>
        <v>97.53</v>
      </c>
      <c r="AG6" s="36">
        <f t="shared" si="4"/>
        <v>99.64</v>
      </c>
      <c r="AH6" s="36">
        <f t="shared" si="4"/>
        <v>99.66</v>
      </c>
      <c r="AI6" s="35" t="str">
        <f>IF(AI7="","",IF(AI7="-","【-】","【"&amp;SUBSTITUTE(TEXT(AI7,"#,##0.00"),"-","△")&amp;"】"))</f>
        <v>【99.11】</v>
      </c>
      <c r="AJ6" s="36">
        <f>IF(AJ7="",NA(),AJ7)</f>
        <v>293.06</v>
      </c>
      <c r="AK6" s="36">
        <f t="shared" ref="AK6:AS6" si="5">IF(AK7="",NA(),AK7)</f>
        <v>324.95999999999998</v>
      </c>
      <c r="AL6" s="36">
        <f t="shared" si="5"/>
        <v>110.57</v>
      </c>
      <c r="AM6" s="36">
        <f t="shared" si="5"/>
        <v>124.12</v>
      </c>
      <c r="AN6" s="36">
        <f t="shared" si="5"/>
        <v>121.45</v>
      </c>
      <c r="AO6" s="36">
        <f t="shared" si="5"/>
        <v>243.13</v>
      </c>
      <c r="AP6" s="36">
        <f t="shared" si="5"/>
        <v>280.08</v>
      </c>
      <c r="AQ6" s="36">
        <f t="shared" si="5"/>
        <v>223.09</v>
      </c>
      <c r="AR6" s="36">
        <f t="shared" si="5"/>
        <v>214.61</v>
      </c>
      <c r="AS6" s="36">
        <f t="shared" si="5"/>
        <v>225.39</v>
      </c>
      <c r="AT6" s="35" t="str">
        <f>IF(AT7="","",IF(AT7="-","【-】","【"&amp;SUBSTITUTE(TEXT(AT7,"#,##0.00"),"-","△")&amp;"】"))</f>
        <v>【206.58】</v>
      </c>
      <c r="AU6" s="36">
        <f>IF(AU7="",NA(),AU7)</f>
        <v>52.44</v>
      </c>
      <c r="AV6" s="36">
        <f t="shared" ref="AV6:BD6" si="6">IF(AV7="",NA(),AV7)</f>
        <v>74.03</v>
      </c>
      <c r="AW6" s="36">
        <f t="shared" si="6"/>
        <v>2.44</v>
      </c>
      <c r="AX6" s="36">
        <f t="shared" si="6"/>
        <v>8.64</v>
      </c>
      <c r="AY6" s="36">
        <f t="shared" si="6"/>
        <v>11.23</v>
      </c>
      <c r="AZ6" s="36">
        <f t="shared" si="6"/>
        <v>162.52000000000001</v>
      </c>
      <c r="BA6" s="36">
        <f t="shared" si="6"/>
        <v>124.2</v>
      </c>
      <c r="BB6" s="36">
        <f t="shared" si="6"/>
        <v>33.03</v>
      </c>
      <c r="BC6" s="36">
        <f t="shared" si="6"/>
        <v>29.45</v>
      </c>
      <c r="BD6" s="36">
        <f t="shared" si="6"/>
        <v>31.84</v>
      </c>
      <c r="BE6" s="35" t="str">
        <f>IF(BE7="","",IF(BE7="-","【-】","【"&amp;SUBSTITUTE(TEXT(BE7,"#,##0.00"),"-","△")&amp;"】"))</f>
        <v>【34.54】</v>
      </c>
      <c r="BF6" s="36">
        <f>IF(BF7="",NA(),BF7)</f>
        <v>1008.57</v>
      </c>
      <c r="BG6" s="36">
        <f t="shared" ref="BG6:BO6" si="7">IF(BG7="",NA(),BG7)</f>
        <v>1013.4</v>
      </c>
      <c r="BH6" s="36">
        <f t="shared" si="7"/>
        <v>1007.69</v>
      </c>
      <c r="BI6" s="36">
        <f t="shared" si="7"/>
        <v>1016.41</v>
      </c>
      <c r="BJ6" s="36">
        <f t="shared" si="7"/>
        <v>1232.28</v>
      </c>
      <c r="BK6" s="36">
        <f t="shared" si="7"/>
        <v>1197.82</v>
      </c>
      <c r="BL6" s="36">
        <f t="shared" si="7"/>
        <v>1126.77</v>
      </c>
      <c r="BM6" s="36">
        <f t="shared" si="7"/>
        <v>1044.8</v>
      </c>
      <c r="BN6" s="36">
        <f t="shared" si="7"/>
        <v>1081.8</v>
      </c>
      <c r="BO6" s="36">
        <f t="shared" si="7"/>
        <v>974.93</v>
      </c>
      <c r="BP6" s="35" t="str">
        <f>IF(BP7="","",IF(BP7="-","【-】","【"&amp;SUBSTITUTE(TEXT(BP7,"#,##0.00"),"-","△")&amp;"】"))</f>
        <v>【914.53】</v>
      </c>
      <c r="BQ6" s="36">
        <f>IF(BQ7="",NA(),BQ7)</f>
        <v>115.54</v>
      </c>
      <c r="BR6" s="36">
        <f t="shared" ref="BR6:BZ6" si="8">IF(BR7="",NA(),BR7)</f>
        <v>114.98</v>
      </c>
      <c r="BS6" s="36">
        <f t="shared" si="8"/>
        <v>109.99</v>
      </c>
      <c r="BT6" s="36">
        <f t="shared" si="8"/>
        <v>121.31</v>
      </c>
      <c r="BU6" s="36">
        <f t="shared" si="8"/>
        <v>95.21</v>
      </c>
      <c r="BV6" s="36">
        <f t="shared" si="8"/>
        <v>51.03</v>
      </c>
      <c r="BW6" s="36">
        <f t="shared" si="8"/>
        <v>50.9</v>
      </c>
      <c r="BX6" s="36">
        <f t="shared" si="8"/>
        <v>50.82</v>
      </c>
      <c r="BY6" s="36">
        <f t="shared" si="8"/>
        <v>52.19</v>
      </c>
      <c r="BZ6" s="36">
        <f t="shared" si="8"/>
        <v>55.32</v>
      </c>
      <c r="CA6" s="35" t="str">
        <f>IF(CA7="","",IF(CA7="-","【-】","【"&amp;SUBSTITUTE(TEXT(CA7,"#,##0.00"),"-","△")&amp;"】"))</f>
        <v>【55.73】</v>
      </c>
      <c r="CB6" s="36">
        <f>IF(CB7="",NA(),CB7)</f>
        <v>174.29</v>
      </c>
      <c r="CC6" s="36">
        <f t="shared" ref="CC6:CK6" si="9">IF(CC7="",NA(),CC7)</f>
        <v>175.75</v>
      </c>
      <c r="CD6" s="36">
        <f t="shared" si="9"/>
        <v>183.66</v>
      </c>
      <c r="CE6" s="36">
        <f t="shared" si="9"/>
        <v>166.4</v>
      </c>
      <c r="CF6" s="36">
        <f t="shared" si="9"/>
        <v>211.97</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52.36</v>
      </c>
      <c r="CN6" s="36">
        <f t="shared" ref="CN6:CV6" si="10">IF(CN7="",NA(),CN7)</f>
        <v>47.7</v>
      </c>
      <c r="CO6" s="36">
        <f t="shared" si="10"/>
        <v>47.81</v>
      </c>
      <c r="CP6" s="36">
        <f t="shared" si="10"/>
        <v>43.96</v>
      </c>
      <c r="CQ6" s="36">
        <f t="shared" si="10"/>
        <v>43.82</v>
      </c>
      <c r="CR6" s="36">
        <f t="shared" si="10"/>
        <v>54.74</v>
      </c>
      <c r="CS6" s="36">
        <f t="shared" si="10"/>
        <v>53.78</v>
      </c>
      <c r="CT6" s="36">
        <f t="shared" si="10"/>
        <v>53.24</v>
      </c>
      <c r="CU6" s="36">
        <f t="shared" si="10"/>
        <v>52.31</v>
      </c>
      <c r="CV6" s="36">
        <f t="shared" si="10"/>
        <v>60.65</v>
      </c>
      <c r="CW6" s="35" t="str">
        <f>IF(CW7="","",IF(CW7="-","【-】","【"&amp;SUBSTITUTE(TEXT(CW7,"#,##0.00"),"-","△")&amp;"】"))</f>
        <v>【59.15】</v>
      </c>
      <c r="CX6" s="36">
        <f>IF(CX7="",NA(),CX7)</f>
        <v>90.54</v>
      </c>
      <c r="CY6" s="36">
        <f t="shared" ref="CY6:DG6" si="11">IF(CY7="",NA(),CY7)</f>
        <v>89.9</v>
      </c>
      <c r="CZ6" s="36">
        <f t="shared" si="11"/>
        <v>90.84</v>
      </c>
      <c r="DA6" s="36">
        <f t="shared" si="11"/>
        <v>91.86</v>
      </c>
      <c r="DB6" s="36">
        <f t="shared" si="11"/>
        <v>93.12</v>
      </c>
      <c r="DC6" s="36">
        <f t="shared" si="11"/>
        <v>83.88</v>
      </c>
      <c r="DD6" s="36">
        <f t="shared" si="11"/>
        <v>84.06</v>
      </c>
      <c r="DE6" s="36">
        <f t="shared" si="11"/>
        <v>84.07</v>
      </c>
      <c r="DF6" s="36">
        <f t="shared" si="11"/>
        <v>84.32</v>
      </c>
      <c r="DG6" s="36">
        <f t="shared" si="11"/>
        <v>84.58</v>
      </c>
      <c r="DH6" s="35" t="str">
        <f>IF(DH7="","",IF(DH7="-","【-】","【"&amp;SUBSTITUTE(TEXT(DH7,"#,##0.00"),"-","△")&amp;"】"))</f>
        <v>【85.01】</v>
      </c>
      <c r="DI6" s="36">
        <f>IF(DI7="",NA(),DI7)</f>
        <v>9.44</v>
      </c>
      <c r="DJ6" s="36">
        <f t="shared" ref="DJ6:DR6" si="12">IF(DJ7="",NA(),DJ7)</f>
        <v>10.84</v>
      </c>
      <c r="DK6" s="36">
        <f t="shared" si="12"/>
        <v>23.43</v>
      </c>
      <c r="DL6" s="36">
        <f t="shared" si="12"/>
        <v>25.74</v>
      </c>
      <c r="DM6" s="36">
        <f t="shared" si="12"/>
        <v>27.94</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202096</v>
      </c>
      <c r="D7" s="38">
        <v>46</v>
      </c>
      <c r="E7" s="38">
        <v>17</v>
      </c>
      <c r="F7" s="38">
        <v>5</v>
      </c>
      <c r="G7" s="38">
        <v>0</v>
      </c>
      <c r="H7" s="38" t="s">
        <v>108</v>
      </c>
      <c r="I7" s="38" t="s">
        <v>109</v>
      </c>
      <c r="J7" s="38" t="s">
        <v>110</v>
      </c>
      <c r="K7" s="38" t="s">
        <v>111</v>
      </c>
      <c r="L7" s="38" t="s">
        <v>112</v>
      </c>
      <c r="M7" s="38"/>
      <c r="N7" s="39" t="s">
        <v>113</v>
      </c>
      <c r="O7" s="39">
        <v>58.04</v>
      </c>
      <c r="P7" s="39">
        <v>16.52</v>
      </c>
      <c r="Q7" s="39">
        <v>102.63</v>
      </c>
      <c r="R7" s="39">
        <v>3834</v>
      </c>
      <c r="S7" s="39">
        <v>69059</v>
      </c>
      <c r="T7" s="39">
        <v>667.93</v>
      </c>
      <c r="U7" s="39">
        <v>103.39</v>
      </c>
      <c r="V7" s="39">
        <v>11361</v>
      </c>
      <c r="W7" s="39">
        <v>5.29</v>
      </c>
      <c r="X7" s="39">
        <v>2147.64</v>
      </c>
      <c r="Y7" s="39">
        <v>94.38</v>
      </c>
      <c r="Z7" s="39">
        <v>93.2</v>
      </c>
      <c r="AA7" s="39">
        <v>98.73</v>
      </c>
      <c r="AB7" s="39">
        <v>101.1</v>
      </c>
      <c r="AC7" s="39">
        <v>97.77</v>
      </c>
      <c r="AD7" s="39">
        <v>92.74</v>
      </c>
      <c r="AE7" s="39">
        <v>93.62</v>
      </c>
      <c r="AF7" s="39">
        <v>97.53</v>
      </c>
      <c r="AG7" s="39">
        <v>99.64</v>
      </c>
      <c r="AH7" s="39">
        <v>99.66</v>
      </c>
      <c r="AI7" s="39">
        <v>99.11</v>
      </c>
      <c r="AJ7" s="39">
        <v>293.06</v>
      </c>
      <c r="AK7" s="39">
        <v>324.95999999999998</v>
      </c>
      <c r="AL7" s="39">
        <v>110.57</v>
      </c>
      <c r="AM7" s="39">
        <v>124.12</v>
      </c>
      <c r="AN7" s="39">
        <v>121.45</v>
      </c>
      <c r="AO7" s="39">
        <v>243.13</v>
      </c>
      <c r="AP7" s="39">
        <v>280.08</v>
      </c>
      <c r="AQ7" s="39">
        <v>223.09</v>
      </c>
      <c r="AR7" s="39">
        <v>214.61</v>
      </c>
      <c r="AS7" s="39">
        <v>225.39</v>
      </c>
      <c r="AT7" s="39">
        <v>206.58</v>
      </c>
      <c r="AU7" s="39">
        <v>52.44</v>
      </c>
      <c r="AV7" s="39">
        <v>74.03</v>
      </c>
      <c r="AW7" s="39">
        <v>2.44</v>
      </c>
      <c r="AX7" s="39">
        <v>8.64</v>
      </c>
      <c r="AY7" s="39">
        <v>11.23</v>
      </c>
      <c r="AZ7" s="39">
        <v>162.52000000000001</v>
      </c>
      <c r="BA7" s="39">
        <v>124.2</v>
      </c>
      <c r="BB7" s="39">
        <v>33.03</v>
      </c>
      <c r="BC7" s="39">
        <v>29.45</v>
      </c>
      <c r="BD7" s="39">
        <v>31.84</v>
      </c>
      <c r="BE7" s="39">
        <v>34.54</v>
      </c>
      <c r="BF7" s="39">
        <v>1008.57</v>
      </c>
      <c r="BG7" s="39">
        <v>1013.4</v>
      </c>
      <c r="BH7" s="39">
        <v>1007.69</v>
      </c>
      <c r="BI7" s="39">
        <v>1016.41</v>
      </c>
      <c r="BJ7" s="39">
        <v>1232.28</v>
      </c>
      <c r="BK7" s="39">
        <v>1197.82</v>
      </c>
      <c r="BL7" s="39">
        <v>1126.77</v>
      </c>
      <c r="BM7" s="39">
        <v>1044.8</v>
      </c>
      <c r="BN7" s="39">
        <v>1081.8</v>
      </c>
      <c r="BO7" s="39">
        <v>974.93</v>
      </c>
      <c r="BP7" s="39">
        <v>914.53</v>
      </c>
      <c r="BQ7" s="39">
        <v>115.54</v>
      </c>
      <c r="BR7" s="39">
        <v>114.98</v>
      </c>
      <c r="BS7" s="39">
        <v>109.99</v>
      </c>
      <c r="BT7" s="39">
        <v>121.31</v>
      </c>
      <c r="BU7" s="39">
        <v>95.21</v>
      </c>
      <c r="BV7" s="39">
        <v>51.03</v>
      </c>
      <c r="BW7" s="39">
        <v>50.9</v>
      </c>
      <c r="BX7" s="39">
        <v>50.82</v>
      </c>
      <c r="BY7" s="39">
        <v>52.19</v>
      </c>
      <c r="BZ7" s="39">
        <v>55.32</v>
      </c>
      <c r="CA7" s="39">
        <v>55.73</v>
      </c>
      <c r="CB7" s="39">
        <v>174.29</v>
      </c>
      <c r="CC7" s="39">
        <v>175.75</v>
      </c>
      <c r="CD7" s="39">
        <v>183.66</v>
      </c>
      <c r="CE7" s="39">
        <v>166.4</v>
      </c>
      <c r="CF7" s="39">
        <v>211.97</v>
      </c>
      <c r="CG7" s="39">
        <v>289.60000000000002</v>
      </c>
      <c r="CH7" s="39">
        <v>293.27</v>
      </c>
      <c r="CI7" s="39">
        <v>300.52</v>
      </c>
      <c r="CJ7" s="39">
        <v>296.14</v>
      </c>
      <c r="CK7" s="39">
        <v>283.17</v>
      </c>
      <c r="CL7" s="39">
        <v>276.77999999999997</v>
      </c>
      <c r="CM7" s="39">
        <v>52.36</v>
      </c>
      <c r="CN7" s="39">
        <v>47.7</v>
      </c>
      <c r="CO7" s="39">
        <v>47.81</v>
      </c>
      <c r="CP7" s="39">
        <v>43.96</v>
      </c>
      <c r="CQ7" s="39">
        <v>43.82</v>
      </c>
      <c r="CR7" s="39">
        <v>54.74</v>
      </c>
      <c r="CS7" s="39">
        <v>53.78</v>
      </c>
      <c r="CT7" s="39">
        <v>53.24</v>
      </c>
      <c r="CU7" s="39">
        <v>52.31</v>
      </c>
      <c r="CV7" s="39">
        <v>60.65</v>
      </c>
      <c r="CW7" s="39">
        <v>59.15</v>
      </c>
      <c r="CX7" s="39">
        <v>90.54</v>
      </c>
      <c r="CY7" s="39">
        <v>89.9</v>
      </c>
      <c r="CZ7" s="39">
        <v>90.84</v>
      </c>
      <c r="DA7" s="39">
        <v>91.86</v>
      </c>
      <c r="DB7" s="39">
        <v>93.12</v>
      </c>
      <c r="DC7" s="39">
        <v>83.88</v>
      </c>
      <c r="DD7" s="39">
        <v>84.06</v>
      </c>
      <c r="DE7" s="39">
        <v>84.07</v>
      </c>
      <c r="DF7" s="39">
        <v>84.32</v>
      </c>
      <c r="DG7" s="39">
        <v>84.58</v>
      </c>
      <c r="DH7" s="39">
        <v>85.01</v>
      </c>
      <c r="DI7" s="39">
        <v>9.44</v>
      </c>
      <c r="DJ7" s="39">
        <v>10.84</v>
      </c>
      <c r="DK7" s="39">
        <v>23.43</v>
      </c>
      <c r="DL7" s="39">
        <v>25.74</v>
      </c>
      <c r="DM7" s="39">
        <v>27.94</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18249</cp:lastModifiedBy>
  <cp:lastPrinted>2018-01-31T02:17:04Z</cp:lastPrinted>
  <dcterms:created xsi:type="dcterms:W3CDTF">2017-12-25T01:58:16Z</dcterms:created>
  <dcterms:modified xsi:type="dcterms:W3CDTF">2018-01-31T02:17:06Z</dcterms:modified>
  <cp:category/>
</cp:coreProperties>
</file>