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588D04A2-EAD7-4F91-8B20-A2C4CF73FC8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<sst xmlns="http://schemas.openxmlformats.org/spreadsheetml/2006/main" count="1120" uniqueCount="618">
  <si>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</si>
  <si>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</si>
  <si>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</si>
  <si>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</si>
  <si>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</si>
  <si>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</si>
  <si>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</si>
  <si>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</si>
  <si>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</si>
  <si>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</si>
  <si>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</si>
  <si>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</si>
  <si>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</si>
  <si>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</si>
  <si>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</si>
  <si>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</si>
  <si>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</si>
  <si>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</si>
  <si>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</si>
  <si>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</si>
  <si>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</si>
  <si>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</si>
  <si>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</si>
  <si>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</si>
  <si>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</si>
  <si>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</si>
  <si>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</si>
  <si>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</si>
  <si>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</si>
  <si>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</si>
  <si>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</si>
  <si>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</si>
  <si>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</si>
  <si>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</si>
  <si>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</si>
  <si>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</si>
  <si>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</si>
  <si>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</si>
  <si>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</si>
  <si>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</si>
  <si>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</si>
  <si>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</si>
  <si>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</si>
  <si>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</si>
  <si>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</si>
  <si>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</si>
  <si>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</si>
  <si>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</si>
  <si>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</si>
  <si>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</si>
  <si>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</si>
  <si>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</si>
  <si>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</si>
  <si>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</si>
  <si>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</si>
  <si>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</si>
  <si>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</si>
  <si>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</si>
  <si>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</si>
  <si>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</si>
  <si>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</si>
  <si>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</si>
  <si>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</si>
  <si>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</si>
  <si>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</si>
  <si>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</si>
  <si>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</si>
  <si>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</si>
  <si>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</si>
  <si>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</si>
  <si>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</si>
  <si>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</si>
  <si>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</si>
  <si>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</si>
  <si>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</si>
  <si>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</si>
  <si>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</si>
  <si>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</si>
  <si>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</si>
  <si>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</si>
  <si>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</si>
  <si>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</si>
  <si>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</si>
  <si>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</si>
  <si>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</si>
  <si>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</si>
  <si>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</si>
  <si>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</si>
  <si>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</si>
  <si>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</si>
  <si>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</si>
  <si>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</si>
  <si>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</si>
  <si>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</si>
  <si>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</si>
  <si>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</si>
  <si>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</si>
  <si>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</si>
  <si>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</si>
  <si>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</si>
  <si>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</si>
  <si>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</si>
  <si>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</si>
  <si>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</si>
  <si>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</si>
  <si>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</si>
  <si>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</si>
  <si>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</si>
  <si>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</si>
  <si>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</si>
  <si>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</si>
  <si>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</si>
  <si>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</si>
  <si>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</si>
  <si>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</si>
  <si>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</si>
  <si>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</si>
  <si>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</si>
  <si>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</si>
  <si>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</si>
  <si>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</si>
  <si>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</si>
  <si>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</si>
  <si>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</si>
  <si>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</si>
  <si>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</si>
  <si>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</si>
  <si>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</si>
  <si>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</si>
  <si>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</si>
  <si>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</si>
  <si>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</si>
  <si>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</si>
  <si>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</si>
  <si>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</si>
  <si>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</si>
  <si>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</si>
  <si>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</si>
  <si>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</si>
  <si>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</si>
  <si>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</si>
  <si>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</si>
  <si>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</si>
  <si>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</si>
  <si>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</si>
  <si>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</si>
  <si>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</si>
  <si>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</si>
  <si>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</si>
  <si>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</si>
  <si>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</si>
  <si>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</si>
  <si>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</si>
  <si>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</si>
  <si>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</si>
  <si>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</si>
  <si>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</si>
  <si>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</si>
  <si>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</si>
  <si>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</si>
  <si>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</si>
  <si>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</si>
  <si>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</si>
  <si>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</si>
  <si>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</si>
  <si>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</si>
  <si>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</si>
  <si>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</si>
  <si>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</si>
  <si>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</si>
  <si>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</si>
  <si>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</si>
  <si>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</si>
  <si>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</si>
  <si>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</si>
  <si>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</si>
  <si>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</si>
  <si>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</si>
  <si>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</si>
  <si>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</si>
  <si>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</si>
  <si>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</si>
  <si>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</si>
  <si>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</si>
  <si>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</si>
  <si>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</si>
  <si>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</si>
  <si>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</si>
  <si>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</si>
  <si>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</si>
  <si>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</si>
  <si>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</si>
  <si>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</si>
  <si>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</si>
  <si>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</si>
  <si>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</si>
  <si>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</si>
  <si>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</si>
  <si>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</si>
  <si>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</si>
  <si>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</si>
  <si>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</si>
  <si>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</si>
  <si>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</si>
  <si>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</si>
  <si>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</si>
  <si>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</si>
  <si>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</si>
  <si>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</si>
  <si>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</si>
  <si>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</si>
  <si>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</si>
  <si>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長野県塩尻市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</si>
  <si>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</si>
  <si>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</si>
  <si>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</si>
  <si>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</si>
  <si>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</si>
  <si>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</si>
  <si>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</si>
  <si>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</si>
  <si>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</si>
  <si>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</si>
  <si>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</si>
  <si>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</si>
  <si>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</si>
  <si>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</si>
  <si>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</si>
  <si>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</si>
  <si>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</si>
  <si>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</si>
  <si>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</si>
  <si>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</si>
  <si>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</si>
  <si>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</si>
  <si>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</si>
  <si>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</si>
  <si>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</si>
  <si>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</si>
  <si>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</si>
  <si>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</si>
  <si>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</si>
  <si>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</si>
  <si>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</si>
  <si>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</si>
  <si>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</si>
  <si>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</si>
  <si>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</si>
  <si>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</si>
  <si>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</si>
  <si>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</si>
  <si>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</si>
  <si>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</si>
  <si>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</si>
  <si>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</si>
  <si>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</si>
  <si>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</si>
  <si>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</si>
  <si>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</si>
  <si>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</si>
  <si>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</si>
  <si>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</si>
  <si>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</si>
  <si>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</si>
  <si>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</si>
  <si>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</si>
  <si>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</si>
  <si>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</si>
  <si>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</si>
  <si>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</si>
  <si>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</si>
  <si>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</si>
  <si>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</si>
  <si>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</si>
  <si>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</si>
  <si>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</si>
  <si>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</si>
  <si>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</si>
  <si>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</si>
  <si>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</si>
  <si>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</si>
  <si>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</si>
  <si>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</si>
  <si>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</si>
  <si>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</si>
  <si>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</si>
  <si>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</si>
  <si>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</si>
  <si>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</si>
  <si>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</si>
  <si>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</si>
  <si>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</si>
  <si>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</si>
  <si>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</si>
  <si>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</si>
  <si>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</si>
  <si>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</si>
  <si>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</si>
  <si>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</si>
  <si>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</si>
  <si>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</si>
  <si>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</si>
  <si>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</si>
  <si>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</si>
  <si>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</si>
  <si>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</si>
  <si>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</si>
  <si>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</si>
  <si>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</si>
  <si>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</si>
  <si>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</si>
  <si>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</si>
  <si>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</si>
  <si>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</si>
  <si>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</si>
  <si>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</si>
  <si>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</si>
  <si>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</si>
  <si>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</si>
  <si>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</si>
  <si>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</si>
  <si>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</si>
  <si>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</si>
  <si>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</si>
  <si>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</si>
  <si>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</si>
  <si>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</si>
  <si>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</si>
  <si>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</si>
  <si>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</si>
  <si>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</si>
  <si>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</si>
  <si>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</si>
  <si>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</si>
  <si>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</si>
  <si>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</si>
  <si>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</si>
  <si>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</si>
  <si>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</si>
  <si>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</si>
  <si>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</si>
  <si>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</si>
  <si>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</si>
  <si>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</si>
  <si>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</si>
  <si>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</si>
  <si>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</si>
  <si>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</si>
  <si>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</si>
  <si>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</si>
  <si>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</si>
  <si>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</si>
  <si>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</si>
  <si>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</si>
  <si>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</si>
  <si>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</si>
  <si>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</si>
  <si>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</si>
  <si>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</si>
  <si>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</si>
  <si>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</si>
  <si>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</si>
  <si>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</si>
  <si>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</si>
  <si>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</si>
  <si>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</si>
  <si>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長野県塩尻市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</si>
  <si>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</si>
  <si>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</si>
  <si>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</si>
  <si>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</si>
  <si>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</si>
  <si>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</si>
  <si>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</si>
  <si>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</si>
  <si>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</si>
  <si>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</si>
  <si>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</si>
  <si>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</si>
  <si>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</si>
  <si>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</si>
  <si>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</si>
  <si>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</si>
  <si>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</si>
  <si>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</si>
  <si>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</si>
  <si>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</si>
  <si>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</si>
  <si>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</si>
  <si>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</si>
  <si>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</si>
  <si>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</si>
  <si>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</si>
  <si>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</si>
  <si>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</si>
  <si>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</si>
  <si>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</si>
  <si>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</si>
  <si>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</si>
  <si>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</si>
  <si>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</si>
  <si>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</si>
  <si>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</si>
  <si>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</si>
  <si>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</si>
  <si>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</si>
  <si>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</si>
  <si>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</si>
  <si>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</si>
  <si>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</si>
  <si>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</si>
  <si>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</si>
  <si>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</si>
  <si>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</si>
  <si>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</si>
  <si>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</si>
  <si>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</si>
  <si>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</si>
  <si>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</si>
  <si>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</si>
  <si>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</si>
  <si>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</si>
  <si>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</si>
  <si>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</si>
  <si>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</si>
  <si>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</si>
  <si>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</si>
  <si>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</si>
  <si>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</si>
  <si>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</si>
  <si>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</si>
  <si>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</si>
  <si>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</si>
  <si>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</si>
  <si>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</si>
  <si>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</si>
  <si>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</si>
  <si>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</si>
  <si>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</si>
  <si>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</si>
  <si>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</si>
  <si>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</si>
  <si>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</si>
  <si>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</si>
  <si>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</si>
  <si>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</si>
  <si>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</si>
  <si>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</si>
  <si>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</si>
  <si>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</si>
  <si>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</si>
  <si>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</si>
  <si>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</si>
  <si>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</si>
  <si>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</si>
  <si>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</si>
  <si>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</si>
  <si>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</si>
  <si>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</si>
  <si>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</si>
  <si>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</si>
  <si>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</si>
  <si>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</si>
  <si>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</si>
  <si>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</si>
  <si>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</si>
  <si>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</si>
  <si>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</si>
  <si>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</si>
  <si>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塩尻市農業集落排水事業会計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</si>
  <si>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</si>
  <si>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</si>
  <si>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</si>
  <si>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</si>
  <si>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</si>
  <si>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</si>
  <si>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</si>
  <si>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</si>
  <si>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</si>
  <si>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</si>
  <si>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</si>
  <si>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</si>
  <si>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</si>
  <si>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</si>
  <si>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</si>
  <si>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</si>
  <si>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</si>
  <si>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</si>
  <si>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</si>
  <si>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</si>
  <si>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</si>
  <si>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</si>
  <si>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</si>
  <si>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</si>
  <si>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</si>
  <si>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</si>
  <si>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</si>
  <si>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</si>
  <si>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</si>
  <si>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</si>
  <si>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</si>
  <si>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</si>
  <si>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</si>
  <si>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</si>
  <si>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</si>
  <si>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</si>
  <si>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</si>
  <si>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</si>
  <si>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</si>
  <si>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</si>
  <si>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</si>
  <si>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</si>
  <si>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</si>
  <si>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</si>
  <si>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</si>
  <si>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</si>
  <si>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</si>
  <si>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</si>
  <si>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</si>
  <si>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</si>
  <si>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</si>
  <si>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</si>
  <si>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</si>
  <si>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</si>
  <si>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</si>
  <si>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</si>
  <si>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</si>
  <si>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</si>
  <si>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</si>
  <si>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</si>
  <si>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</si>
  <si>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</si>
  <si>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</si>
  <si>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</si>
  <si>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</si>
  <si>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</si>
  <si>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</si>
  <si>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</si>
  <si>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</si>
  <si>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</si>
  <si>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</si>
  <si>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</si>
  <si>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</si>
  <si>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</si>
  <si>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</si>
  <si>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</si>
  <si>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</si>
  <si>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</si>
  <si>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</si>
  <si>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</si>
  <si>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</si>
  <si>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</si>
  <si>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</si>
  <si>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</si>
  <si>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</si>
  <si>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</si>
  <si>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</si>
  <si>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2.35</t>
  </si>
  <si>
    <t>▲ 1.43</t>
  </si>
  <si>
    <t>塩尻市水道事業会計</t>
  </si>
  <si>
    <t>一般会計</t>
  </si>
  <si>
    <t>塩尻市下水道事業会計</t>
  </si>
  <si>
    <t>塩尻市介護保険事業特別会計</t>
  </si>
  <si>
    <t>塩尻市農業集落排水事業会計</t>
  </si>
  <si>
    <t>塩尻市国民健康保険事業特別会計</t>
  </si>
  <si>
    <t>塩尻市後期高齢者医療事業特別会計</t>
  </si>
  <si>
    <t>塩尻市奨学資金貸与事業特別会計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</si>
  <si>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</si>
  <si>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</si>
  <si>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</si>
  <si>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</si>
  <si>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</si>
  <si>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</si>
  <si>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</si>
  <si>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</si>
  <si>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合併振興基金</t>
    <rPh sb="0" eb="2">
      <t>ガッペイ</t>
    </rPh>
    <rPh sb="2" eb="4">
      <t>シンコウ</t>
    </rPh>
    <rPh sb="4" eb="6">
      <t>キキン</t>
    </rPh>
    <phoneticPr fontId="5"/>
  </si>
  <si>
    <t>福祉基金</t>
    <rPh sb="0" eb="2">
      <t>フクシ</t>
    </rPh>
    <rPh sb="2" eb="4">
      <t>キキン</t>
    </rPh>
    <phoneticPr fontId="5"/>
  </si>
  <si>
    <t>教育文化施設整備基金</t>
    <rPh sb="0" eb="2">
      <t>キョウイク</t>
    </rPh>
    <rPh sb="2" eb="4">
      <t>ブンカ</t>
    </rPh>
    <rPh sb="4" eb="6">
      <t>シセツ</t>
    </rPh>
    <rPh sb="6" eb="8">
      <t>セイビ</t>
    </rPh>
    <rPh sb="8" eb="10">
      <t>キキン</t>
    </rPh>
    <phoneticPr fontId="5"/>
  </si>
  <si>
    <t>森林環境保全基金</t>
    <rPh sb="0" eb="2">
      <t>シンリン</t>
    </rPh>
    <rPh sb="2" eb="4">
      <t>カンキョウ</t>
    </rPh>
    <rPh sb="4" eb="6">
      <t>ホゼン</t>
    </rPh>
    <rPh sb="6" eb="8">
      <t>キキン</t>
    </rPh>
    <phoneticPr fontId="5"/>
  </si>
  <si>
    <t>知恵の交流基金</t>
    <rPh sb="0" eb="2">
      <t>チエ</t>
    </rPh>
    <rPh sb="3" eb="5">
      <t>コウリュウ</t>
    </rPh>
    <rPh sb="5" eb="7">
      <t>キキン</t>
    </rPh>
    <phoneticPr fontId="5"/>
  </si>
  <si>
    <t>-</t>
    <phoneticPr fontId="2"/>
  </si>
  <si>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</si>
  <si>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9">
      <t>シオジリ</t>
    </rPh>
    <rPh sb="9" eb="10">
      <t>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</si>
  <si>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</si>
  <si>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ミナミ</t>
    </rPh>
    <rPh sb="11" eb="14">
      <t>キンロウシャ</t>
    </rPh>
    <rPh sb="14" eb="16">
      <t>フクシ</t>
    </rPh>
    <phoneticPr fontId="2"/>
  </si>
  <si>
    <t>株式会社　信州ファーム</t>
    <rPh sb="0" eb="2">
      <t>カブシキ</t>
    </rPh>
    <rPh sb="2" eb="4">
      <t>カイシャ</t>
    </rPh>
    <rPh sb="5" eb="7">
      <t>シンシュウ</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</si>
  <si>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</si>
  <si>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一般財団法人　塩尻・木曽地域地場産業振興センター</t>
    <rPh sb="0" eb="2">
      <t>イッパン</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</si>
  <si>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一般財団法人　塩尻市森林公社</t>
    <rPh sb="0" eb="2">
      <t>イッパン</t>
    </rPh>
    <rPh sb="2" eb="4">
      <t>ザイダン</t>
    </rPh>
    <rPh sb="4" eb="6">
      <t>ホウジン</t>
    </rPh>
    <rPh sb="7" eb="10">
      <t>シオジリシ</t>
    </rPh>
    <rPh sb="10" eb="12">
      <t>シンリン</t>
    </rPh>
    <rPh sb="12" eb="14">
      <t>コウシャ</t>
    </rPh>
    <phoneticPr fontId="2"/>
  </si>
  <si>
    <t>-</t>
    <phoneticPr fontId="2"/>
  </si>
  <si>
    <t>松本広域連合</t>
    <rPh sb="0" eb="2">
      <t>マツモト</t>
    </rPh>
    <rPh sb="2" eb="4">
      <t>コウイキ</t>
    </rPh>
    <rPh sb="4" eb="6">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</si>
  <si>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</si>
  <si>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</si>
  <si>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</si>
  <si>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辰野町塩尻市小学校組合</t>
    <rPh sb="0" eb="3">
      <t>タツノマチ</t>
    </rPh>
    <rPh sb="3" eb="6">
      <t>シオジリシ</t>
    </rPh>
    <rPh sb="6" eb="9">
      <t>ショウガッコウ</t>
    </rPh>
    <rPh sb="9" eb="11">
      <t>クミアイ</t>
    </rPh>
    <phoneticPr fontId="2"/>
  </si>
  <si>
    <t>松塩安筑老人福祉施設組合</t>
    <rPh sb="0" eb="1">
      <t>マツ</t>
    </rPh>
    <rPh sb="1" eb="2">
      <t>シオ</t>
    </rPh>
    <rPh sb="2" eb="3">
      <t>ヤス</t>
    </rPh>
    <rPh sb="3" eb="4">
      <t>チク</t>
    </rPh>
    <rPh sb="4" eb="6">
      <t>ロウジン</t>
    </rPh>
    <rPh sb="6" eb="8">
      <t>フクシ</t>
    </rPh>
    <rPh sb="8" eb="10">
      <t>シセツ</t>
    </rPh>
    <rPh sb="10" eb="12">
      <t>クミアイ</t>
    </rPh>
    <phoneticPr fontId="2"/>
  </si>
  <si>
    <t>塩尻市辰野町中学校組合</t>
    <rPh sb="0" eb="3">
      <t>シオジリシ</t>
    </rPh>
    <rPh sb="3" eb="6">
      <t>タツノマチ</t>
    </rPh>
    <rPh sb="6" eb="9">
      <t>チュウガッコウ</t>
    </rPh>
    <rPh sb="9" eb="11">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</si>
  <si>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</si>
  <si>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</si>
  <si>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</si>
  <si>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長野県県民交通災害共済</t>
    <rPh sb="0" eb="3">
      <t>ナガノケン</t>
    </rPh>
    <rPh sb="3" eb="5">
      <t>ケンミン</t>
    </rPh>
    <rPh sb="5" eb="7">
      <t>コウツウ</t>
    </rPh>
    <rPh sb="7" eb="9">
      <t>サイガイ</t>
    </rPh>
    <rPh sb="9" eb="11">
      <t>キョウサイ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</si>
  <si>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</si>
  <si>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</si>
  <si>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〇</t>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</si>
  <si>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</si>
  <si>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塩尻市農業集落排水事業会計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</si>
  <si>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</si>
  <si>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</si>
  <si>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</si>
  <si>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</si>
  <si>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</si>
  <si>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</si>
  <si>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</si>
  <si>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</si>
  <si>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</si>
  <si>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</si>
  <si>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これまで類似団体内平均値を上回る状態が続いていたが、令和2年度は一般会計以外の公営企業会計及び一部事務組合等の地方債残高が減少したことや、標準財政規模が増加したことにより、類似団体内平均値を下回る水準となった一方で、有形固定資産減価償却率については、類似団体内平均値をいずれも下回っているものの、上昇傾向が続いており確実に老朽化が進行している。
　今後は、公共施設等総合管理計画及び各施設の個別施設計画に基づき「予防保全・計画的保全」による長寿命化を促進し、ライフサイクルコストの縮減を図るとともに、引き続き起債発行額の抑制を図る。</t>
    <rPh sb="1" eb="3">
      <t>ショウライ</t>
    </rPh>
    <rPh sb="3" eb="5">
      <t>フタン</t>
    </rPh>
    <rPh sb="5" eb="7">
      <t>ヒリツ</t>
    </rPh>
    <rPh sb="17" eb="19">
      <t>ルイジ</t>
    </rPh>
    <rPh sb="19" eb="21">
      <t>ダンタイ</t>
    </rPh>
    <rPh sb="21" eb="22">
      <t>ナイ</t>
    </rPh>
    <rPh sb="22" eb="25">
      <t>ヘイキンチ</t>
    </rPh>
    <rPh sb="26" eb="28">
      <t>ウワマワ</t>
    </rPh>
    <rPh sb="29" eb="31">
      <t>ジョウタイ</t>
    </rPh>
    <rPh sb="32" eb="33">
      <t>ツヅ</t>
    </rPh>
    <rPh sb="39" eb="41">
      <t>レイワ</t>
    </rPh>
    <rPh sb="42" eb="44">
      <t>ネンド</t>
    </rPh>
    <rPh sb="45" eb="47">
      <t>イッパン</t>
    </rPh>
    <rPh sb="47" eb="49">
      <t>カイケイ</t>
    </rPh>
    <rPh sb="49" eb="51">
      <t>イガイ</t>
    </rPh>
    <rPh sb="52" eb="54">
      <t>コウエイ</t>
    </rPh>
    <rPh sb="54" eb="56">
      <t>キギョウ</t>
    </rPh>
    <rPh sb="56" eb="58">
      <t>カイケイ</t>
    </rPh>
    <rPh sb="58" eb="59">
      <t>オヨ</t>
    </rPh>
    <rPh sb="60" eb="66">
      <t>イチブジムクミアイ</t>
    </rPh>
    <rPh sb="66" eb="67">
      <t>トウ</t>
    </rPh>
    <rPh sb="68" eb="71">
      <t>チホウサイ</t>
    </rPh>
    <rPh sb="71" eb="73">
      <t>ザンダカ</t>
    </rPh>
    <rPh sb="74" eb="76">
      <t>ゲンショウ</t>
    </rPh>
    <rPh sb="82" eb="84">
      <t>ヒョウジュン</t>
    </rPh>
    <rPh sb="84" eb="86">
      <t>ザイセイ</t>
    </rPh>
    <rPh sb="86" eb="88">
      <t>キボ</t>
    </rPh>
    <rPh sb="89" eb="91">
      <t>ゾウカ</t>
    </rPh>
    <rPh sb="99" eb="104">
      <t>ルイジダンタイナイ</t>
    </rPh>
    <rPh sb="104" eb="107">
      <t>ヘイキンチ</t>
    </rPh>
    <rPh sb="108" eb="110">
      <t>シタマワ</t>
    </rPh>
    <rPh sb="111" eb="113">
      <t>スイジュン</t>
    </rPh>
    <rPh sb="117" eb="119">
      <t>イッポウ</t>
    </rPh>
    <rPh sb="121" eb="123">
      <t>ユウケイ</t>
    </rPh>
    <rPh sb="123" eb="125">
      <t>コテイ</t>
    </rPh>
    <rPh sb="125" eb="127">
      <t>シサン</t>
    </rPh>
    <rPh sb="127" eb="129">
      <t>ゲンカ</t>
    </rPh>
    <rPh sb="129" eb="131">
      <t>ショウキャク</t>
    </rPh>
    <rPh sb="131" eb="132">
      <t>リツ</t>
    </rPh>
    <rPh sb="138" eb="143">
      <t>ルイジダンタイナイ</t>
    </rPh>
    <rPh sb="143" eb="146">
      <t>ヘイキンチ</t>
    </rPh>
    <rPh sb="151" eb="153">
      <t>シタマワ</t>
    </rPh>
    <rPh sb="161" eb="163">
      <t>ジョウショウ</t>
    </rPh>
    <rPh sb="163" eb="165">
      <t>ケイコウ</t>
    </rPh>
    <rPh sb="166" eb="167">
      <t>ツヅ</t>
    </rPh>
    <rPh sb="171" eb="173">
      <t>カクジツ</t>
    </rPh>
    <rPh sb="174" eb="177">
      <t>ロウキュウカ</t>
    </rPh>
    <rPh sb="178" eb="180">
      <t>シンコウ</t>
    </rPh>
    <rPh sb="187" eb="189">
      <t>コンゴ</t>
    </rPh>
    <rPh sb="191" eb="202">
      <t>コウキョウシセツトウソウゴウカンリケイカク</t>
    </rPh>
    <rPh sb="202" eb="203">
      <t>オヨ</t>
    </rPh>
    <rPh sb="204" eb="207">
      <t>カクシセツ</t>
    </rPh>
    <rPh sb="208" eb="214">
      <t>コベツシセツケイカク</t>
    </rPh>
    <rPh sb="215" eb="216">
      <t>モト</t>
    </rPh>
    <rPh sb="219" eb="221">
      <t>ヨボウ</t>
    </rPh>
    <rPh sb="221" eb="223">
      <t>ホゼン</t>
    </rPh>
    <rPh sb="224" eb="227">
      <t>ケイカクテキ</t>
    </rPh>
    <rPh sb="227" eb="229">
      <t>ホゼン</t>
    </rPh>
    <rPh sb="233" eb="237">
      <t>チョウジュミョウカ</t>
    </rPh>
    <rPh sb="238" eb="240">
      <t>ソクシン</t>
    </rPh>
    <rPh sb="253" eb="255">
      <t>シュクゲン</t>
    </rPh>
    <rPh sb="256" eb="257">
      <t>ハカ</t>
    </rPh>
    <rPh sb="263" eb="264">
      <t>ヒ</t>
    </rPh>
    <rPh sb="265" eb="266">
      <t>ツヅ</t>
    </rPh>
    <rPh sb="267" eb="269">
      <t>キサイ</t>
    </rPh>
    <rPh sb="269" eb="271">
      <t>ハッコウ</t>
    </rPh>
    <rPh sb="271" eb="272">
      <t>ガク</t>
    </rPh>
    <rPh sb="273" eb="275">
      <t>ヨクセイ</t>
    </rPh>
    <rPh sb="276" eb="277">
      <t>ハカ</t>
    </rPh>
    <phoneticPr fontId="5"/>
  </si>
  <si>
    <t>　将来負担比率については、これまで類似団体内平均値を上回る状態が続いていたが、令和2年度は一般会計以外の公営企業会計及び一部事務組合等の地方債残高が減少したことや、標準財政規模が増加したことにより、類似団体内平均値を下回る水準となった一方で、実質公債費比率については、類似団体内平均値と同程度で推移しており、令和2年度も小中学校の空調整備事業に係る起債の償還等により公債費が増加したものの、標準財政規模も増加したことにより、前年度と同率で傾向に変化は見られない。
　減少傾向の公債費であるが、新規事業や公共施設等の修繕・長寿命化に係る事業費は継続的に必要となるため、事業費の平準化による起債発行額の抑制と交付税措置の有利な起債を選択するものとする。</t>
    <rPh sb="117" eb="119">
      <t>イッポウ</t>
    </rPh>
    <rPh sb="121" eb="123">
      <t>ジッシツ</t>
    </rPh>
    <rPh sb="123" eb="125">
      <t>コウサイ</t>
    </rPh>
    <rPh sb="125" eb="126">
      <t>ヒ</t>
    </rPh>
    <rPh sb="126" eb="128">
      <t>ヒリツ</t>
    </rPh>
    <rPh sb="134" eb="142">
      <t>ルイジダンタイナイヘイキンチ</t>
    </rPh>
    <rPh sb="143" eb="146">
      <t>ドウテイド</t>
    </rPh>
    <rPh sb="147" eb="149">
      <t>スイイ</t>
    </rPh>
    <rPh sb="154" eb="156">
      <t>レイワ</t>
    </rPh>
    <rPh sb="157" eb="159">
      <t>ネンド</t>
    </rPh>
    <rPh sb="165" eb="167">
      <t>クウチョウ</t>
    </rPh>
    <rPh sb="167" eb="169">
      <t>セイビ</t>
    </rPh>
    <rPh sb="169" eb="171">
      <t>ジギョウ</t>
    </rPh>
    <rPh sb="172" eb="173">
      <t>カカ</t>
    </rPh>
    <rPh sb="174" eb="176">
      <t>キサイ</t>
    </rPh>
    <rPh sb="177" eb="179">
      <t>ショウカン</t>
    </rPh>
    <rPh sb="179" eb="180">
      <t>トウ</t>
    </rPh>
    <rPh sb="183" eb="186">
      <t>コウサイヒ</t>
    </rPh>
    <rPh sb="187" eb="189">
      <t>ゾウカ</t>
    </rPh>
    <rPh sb="195" eb="197">
      <t>ヒョウジュン</t>
    </rPh>
    <rPh sb="197" eb="199">
      <t>ザイセイ</t>
    </rPh>
    <rPh sb="199" eb="201">
      <t>キボ</t>
    </rPh>
    <rPh sb="202" eb="204">
      <t>ゾウカ</t>
    </rPh>
    <rPh sb="212" eb="215">
      <t>ゼンネンド</t>
    </rPh>
    <rPh sb="216" eb="218">
      <t>ドウリツ</t>
    </rPh>
    <rPh sb="219" eb="221">
      <t>ケイコウ</t>
    </rPh>
    <rPh sb="222" eb="224">
      <t>ヘンカ</t>
    </rPh>
    <rPh sb="225" eb="226">
      <t>ミ</t>
    </rPh>
    <rPh sb="233" eb="235">
      <t>ゲンショウ</t>
    </rPh>
    <rPh sb="235" eb="237">
      <t>ケイコウ</t>
    </rPh>
    <rPh sb="238" eb="241">
      <t>コウサイヒ</t>
    </rPh>
    <rPh sb="246" eb="248">
      <t>シンキ</t>
    </rPh>
    <rPh sb="248" eb="250">
      <t>ジギョウ</t>
    </rPh>
    <rPh sb="251" eb="253">
      <t>コウキョウ</t>
    </rPh>
    <rPh sb="253" eb="255">
      <t>シセツ</t>
    </rPh>
    <rPh sb="255" eb="256">
      <t>トウ</t>
    </rPh>
    <rPh sb="257" eb="259">
      <t>シュウゼン</t>
    </rPh>
    <rPh sb="260" eb="264">
      <t>チョウジュミョウカ</t>
    </rPh>
    <rPh sb="265" eb="266">
      <t>カカ</t>
    </rPh>
    <rPh sb="267" eb="270">
      <t>ジギョウヒ</t>
    </rPh>
    <rPh sb="271" eb="274">
      <t>ケイゾクテキ</t>
    </rPh>
    <rPh sb="275" eb="277">
      <t>ヒツヨウ</t>
    </rPh>
    <rPh sb="287" eb="290">
      <t>ヘイジュンカ</t>
    </rPh>
    <rPh sb="293" eb="295">
      <t>キサイ</t>
    </rPh>
    <rPh sb="295" eb="297">
      <t>ハッコウ</t>
    </rPh>
    <rPh sb="297" eb="298">
      <t>ガク</t>
    </rPh>
    <rPh sb="299" eb="301">
      <t>ヨクセイ</t>
    </rPh>
    <rPh sb="302" eb="305">
      <t>コウフゼイ</t>
    </rPh>
    <rPh sb="305" eb="307">
      <t>ソチ</t>
    </rPh>
    <rPh sb="308" eb="310">
      <t>ユウリ</t>
    </rPh>
    <rPh sb="311" eb="313">
      <t>キサイ</t>
    </rPh>
    <rPh sb="314" eb="316">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</si>
</sst>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AEAA-4852-9E97-BC5245F0DD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40816</c:v>
                </c:pt>
                <c:pt idx="1">
                  <c:v>39389</c:v>
                </c:pt>
                <c:pt idx="2">
                  <c:v>45118</c:v>
                </c:pt>
                <c:pt idx="3">
                  <c:v>75517</c:v>
                </c:pt>
                <c:pt idx="4">
                  <c:v>84076</c:v>
                </c:pt>
              </c:numCache>
            </c:numRef>
          </c:val>
          <c:smooth val="0"/>
          <c:extLst>
            <c:ext xmlns:c16="http://schemas.microsoft.com/office/drawing/2014/chart" uri="{C3380CC4-5D6E-409C-BE32-E72D297353CC}">
              <c16:uniqueId val="{00000001-AEAA-4852-9E97-BC5245F0DDE1}"/>
            </c:ext>
          </c:extLst>
        </c:ser>
        <c:dLbls>
          <c:showLegendKey val="0"/>
          <c:showVal val="0"/>
          <c:showCatName val="0"/>
          <c:showSerName val="0"/>
          <c:showPercent val="0"/>
          <c:showBubbleSize val="0"/>
        </c:dLbls>
        <c:marker val="1"/>
        <c:smooth val="0"/>
        <c:axId val="357851184"/>
        <c:axId val="357855888"/>
      </c:lineChart>
      <c:catAx>
        <c:axId val="35785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855888"/>
        <c:crosses val="autoZero"/>
        <c:auto val="1"/>
        <c:lblAlgn val="ctr"/>
        <c:lblOffset val="100"/>
        <c:tickLblSkip val="1"/>
        <c:tickMarkSkip val="1"/>
        <c:noMultiLvlLbl val="0"/>
      </c:catAx>
      <c:valAx>
        <c:axId val="3578558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85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2.89</c:v>
                </c:pt>
                <c:pt idx="1">
                  <c:v>2.4500000000000002</c:v>
                </c:pt>
                <c:pt idx="2">
                  <c:v>3.01</c:v>
                </c:pt>
                <c:pt idx="3">
                  <c:v>4.1900000000000004</c:v>
                </c:pt>
                <c:pt idx="4">
                  <c:v>6.26</c:v>
                </c:pt>
              </c:numCache>
            </c:numRef>
          </c:val>
          <c:extLst>
            <c:ext xmlns:c16="http://schemas.microsoft.com/office/drawing/2014/chart" uri="{C3380CC4-5D6E-409C-BE32-E72D297353CC}">
              <c16:uniqueId val="{00000000-000E-4FCE-B64C-748188899A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22.69</c:v>
                </c:pt>
                <c:pt idx="1">
                  <c:v>21.73</c:v>
                </c:pt>
                <c:pt idx="2">
                  <c:v>22.88</c:v>
                </c:pt>
                <c:pt idx="3">
                  <c:v>24.26</c:v>
                </c:pt>
                <c:pt idx="4">
                  <c:v>22.17</c:v>
                </c:pt>
              </c:numCache>
            </c:numRef>
          </c:val>
          <c:extLst>
            <c:ext xmlns:c16="http://schemas.microsoft.com/office/drawing/2014/chart" uri="{C3380CC4-5D6E-409C-BE32-E72D297353CC}">
              <c16:uniqueId val="{00000001-000E-4FCE-B64C-748188899A84}"/>
            </c:ext>
          </c:extLst>
        </c:ser>
        <c:dLbls>
          <c:showLegendKey val="0"/>
          <c:showVal val="0"/>
          <c:showCatName val="0"/>
          <c:showSerName val="0"/>
          <c:showPercent val="0"/>
          <c:showBubbleSize val="0"/>
        </c:dLbls>
        <c:gapWidth val="250"/>
        <c:overlap val="100"/>
        <c:axId val="464921088"/>
        <c:axId val="46492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-2.35</c:v>
                </c:pt>
                <c:pt idx="1">
                  <c:v>-1.43</c:v>
                </c:pt>
                <c:pt idx="2">
                  <c:v>1.88</c:v>
                </c:pt>
                <c:pt idx="3">
                  <c:v>2.78</c:v>
                </c:pt>
                <c:pt idx="4">
                  <c:v>0.87</c:v>
                </c:pt>
              </c:numCache>
            </c:numRef>
          </c:val>
          <c:smooth val="0"/>
          <c:extLst>
            <c:ext xmlns:c16="http://schemas.microsoft.com/office/drawing/2014/chart" uri="{C3380CC4-5D6E-409C-BE32-E72D297353CC}">
              <c16:uniqueId val="{00000002-000E-4FCE-B64C-748188899A84}"/>
            </c:ext>
          </c:extLst>
        </c:ser>
        <c:dLbls>
          <c:showLegendKey val="0"/>
          <c:showVal val="0"/>
          <c:showCatName val="0"/>
          <c:showSerName val="0"/>
          <c:showPercent val="0"/>
          <c:showBubbleSize val="0"/>
        </c:dLbls>
        <c:marker val="1"/>
        <c:smooth val="0"/>
        <c:axId val="464921088"/>
        <c:axId val="464921872"/>
      </c:lineChart>
      <c:catAx>
        <c:axId val="4649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921872"/>
        <c:crosses val="autoZero"/>
        <c:auto val="1"/>
        <c:lblAlgn val="ctr"/>
        <c:lblOffset val="100"/>
        <c:tickLblSkip val="1"/>
        <c:tickMarkSkip val="1"/>
        <c:noMultiLvlLbl val="0"/>
      </c:catAx>
      <c:valAx>
        <c:axId val="46492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9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D38-4D50-A5AF-E1E50E99BC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38-4D50-A5AF-E1E50E99BC2C}"/>
            </c:ext>
          </c:extLst>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3D38-4D50-A5AF-E1E50E99BC2C}"/>
            </c:ext>
          </c:extLst>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0.13</c:v>
                </c:pt>
                <c:pt idx="4">
                  <c:v>#N/A</c:v>
                </c:pt>
                <c:pt idx="5">
                  <c:v>0.13</c:v>
                </c:pt>
                <c:pt idx="6">
                  <c:v>#N/A</c:v>
                </c:pt>
                <c:pt idx="7">
                  <c:v>0.13</c:v>
                </c:pt>
                <c:pt idx="8">
                  <c:v>#N/A</c:v>
                </c:pt>
                <c:pt idx="9">
                  <c:v>0.12</c:v>
                </c:pt>
              </c:numCache>
            </c:numRef>
          </c:val>
          <c:extLst>
            <c:ext xmlns:c16="http://schemas.microsoft.com/office/drawing/2014/chart" uri="{C3380CC4-5D6E-409C-BE32-E72D297353CC}">
              <c16:uniqueId val="{00000003-3D38-4D50-A5AF-E1E50E99BC2C}"/>
            </c:ext>
          </c:extLst>
        </c:ser>
        <c:ser>
          <c:idx val="4"/>
          <c:order val="4"/>
          <c:tx>
            <c:strRef>
              <c:f>データシート!$A$31</c:f>
              <c:strCache>
                <c:ptCount val="1"/>
                <c:pt idx="0">
                  <c:v>塩尻市国民健康保険事業特別会計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1.81</c:v>
                </c:pt>
                <c:pt idx="2">
                  <c:v>#N/A</c:v>
                </c:pt>
                <c:pt idx="3">
                  <c:v>1.04</c:v>
                </c:pt>
                <c:pt idx="4">
                  <c:v>#N/A</c:v>
                </c:pt>
                <c:pt idx="5">
                  <c:v>0.18</c:v>
                </c:pt>
                <c:pt idx="6">
                  <c:v>#N/A</c:v>
                </c:pt>
                <c:pt idx="7">
                  <c:v>0.46</c:v>
                </c:pt>
                <c:pt idx="8">
                  <c:v>#N/A</c:v>
                </c:pt>
                <c:pt idx="9">
                  <c:v>0.42</c:v>
                </c:pt>
              </c:numCache>
            </c:numRef>
          </c:val>
          <c:extLst>
            <c:ext xmlns:c16="http://schemas.microsoft.com/office/drawing/2014/chart" uri="{C3380CC4-5D6E-409C-BE32-E72D297353CC}">
              <c16:uniqueId val="{00000004-3D38-4D50-A5AF-E1E50E99BC2C}"/>
            </c:ext>
          </c:extLst>
        </c:ser>
        <c:ser>
          <c:idx val="5"/>
          <c:order val="5"/>
          <c:tx>
            <c:strRef>
              <c:f>データシート!$A$32</c:f>
              <c:strCache>
                <c:ptCount val="1"/>
                <c:pt idx="0">
                  <c:v>塩尻市農業集落排水事業会計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0.34</c:v>
                </c:pt>
                <c:pt idx="4">
                  <c:v>#N/A</c:v>
                </c:pt>
                <c:pt idx="5">
                  <c:v>0.43</c:v>
                </c:pt>
                <c:pt idx="6">
                  <c:v>#N/A</c:v>
                </c:pt>
                <c:pt idx="7">
                  <c:v>0.59</c:v>
                </c:pt>
                <c:pt idx="8">
                  <c:v>#N/A</c:v>
                </c:pt>
                <c:pt idx="9">
                  <c:v>0.59</c:v>
                </c:pt>
              </c:numCache>
            </c:numRef>
          </c:val>
          <c:extLst>
            <c:ext xmlns:c16="http://schemas.microsoft.com/office/drawing/2014/chart" uri="{C3380CC4-5D6E-409C-BE32-E72D297353CC}">
              <c16:uniqueId val="{00000005-3D38-4D50-A5AF-E1E50E99BC2C}"/>
            </c:ext>
          </c:extLst>
        </c:ser>
        <c:ser>
          <c:idx val="6"/>
          <c:order val="6"/>
          <c:tx>
            <c:strRef>
              <c:f>データシート!$A$33</c:f>
              <c:strCache>
                <c:ptCount val="1"/>
                <c:pt idx="0">
                  <c:v>塩尻市介護保険事業特別会計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0.75</c:v>
                </c:pt>
                <c:pt idx="2">
                  <c:v>#N/A</c:v>
                </c:pt>
                <c:pt idx="3">
                  <c:v>0.46</c:v>
                </c:pt>
                <c:pt idx="4">
                  <c:v>#N/A</c:v>
                </c:pt>
                <c:pt idx="5">
                  <c:v>0.52</c:v>
                </c:pt>
                <c:pt idx="6">
                  <c:v>#N/A</c:v>
                </c:pt>
                <c:pt idx="7">
                  <c:v>0.47</c:v>
                </c:pt>
                <c:pt idx="8">
                  <c:v>#N/A</c:v>
                </c:pt>
                <c:pt idx="9">
                  <c:v>0.62</c:v>
                </c:pt>
              </c:numCache>
            </c:numRef>
          </c:val>
          <c:extLst>
            <c:ext xmlns:c16="http://schemas.microsoft.com/office/drawing/2014/chart" uri="{C3380CC4-5D6E-409C-BE32-E72D297353CC}">
              <c16:uniqueId val="{00000006-3D38-4D50-A5AF-E1E50E99BC2C}"/>
            </c:ext>
          </c:extLst>
        </c:ser>
        <c:ser>
          <c:idx val="7"/>
          <c:order val="7"/>
          <c:tx>
            <c:strRef>
              <c:f>データシート!$A$34</c:f>
              <c:strCache>
                <c:ptCount val="1"/>
                <c:pt idx="0">
                  <c:v>塩尻市下水道事業会計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3.74</c:v>
                </c:pt>
                <c:pt idx="2">
                  <c:v>#N/A</c:v>
                </c:pt>
                <c:pt idx="3">
                  <c:v>3.53</c:v>
                </c:pt>
                <c:pt idx="4">
                  <c:v>#N/A</c:v>
                </c:pt>
                <c:pt idx="5">
                  <c:v>3.41</c:v>
                </c:pt>
                <c:pt idx="6">
                  <c:v>#N/A</c:v>
                </c:pt>
                <c:pt idx="7">
                  <c:v>3.13</c:v>
                </c:pt>
                <c:pt idx="8">
                  <c:v>#N/A</c:v>
                </c:pt>
                <c:pt idx="9">
                  <c:v>2.72</c:v>
                </c:pt>
              </c:numCache>
            </c:numRef>
          </c:val>
          <c:extLst>
            <c:ext xmlns:c16="http://schemas.microsoft.com/office/drawing/2014/chart" uri="{C3380CC4-5D6E-409C-BE32-E72D297353CC}">
              <c16:uniqueId val="{00000007-3D38-4D50-A5AF-E1E50E99BC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2.88</c:v>
                </c:pt>
                <c:pt idx="2">
                  <c:v>#N/A</c:v>
                </c:pt>
                <c:pt idx="3">
                  <c:v>2.44</c:v>
                </c:pt>
                <c:pt idx="4">
                  <c:v>#N/A</c:v>
                </c:pt>
                <c:pt idx="5">
                  <c:v>3</c:v>
                </c:pt>
                <c:pt idx="6">
                  <c:v>#N/A</c:v>
                </c:pt>
                <c:pt idx="7">
                  <c:v>4.17</c:v>
                </c:pt>
                <c:pt idx="8">
                  <c:v>#N/A</c:v>
                </c:pt>
                <c:pt idx="9">
                  <c:v>6.24</c:v>
                </c:pt>
              </c:numCache>
            </c:numRef>
          </c:val>
          <c:extLst>
            <c:ext xmlns:c16="http://schemas.microsoft.com/office/drawing/2014/chart" uri="{C3380CC4-5D6E-409C-BE32-E72D297353CC}">
              <c16:uniqueId val="{00000008-3D38-4D50-A5AF-E1E50E99BC2C}"/>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5.52</c:v>
                </c:pt>
                <c:pt idx="2">
                  <c:v>#N/A</c:v>
                </c:pt>
                <c:pt idx="3">
                  <c:v>4.84</c:v>
                </c:pt>
                <c:pt idx="4">
                  <c:v>#N/A</c:v>
                </c:pt>
                <c:pt idx="5">
                  <c:v>5.09</c:v>
                </c:pt>
                <c:pt idx="6">
                  <c:v>#N/A</c:v>
                </c:pt>
                <c:pt idx="7">
                  <c:v>6.29</c:v>
                </c:pt>
                <c:pt idx="8">
                  <c:v>#N/A</c:v>
                </c:pt>
                <c:pt idx="9">
                  <c:v>7.35</c:v>
                </c:pt>
              </c:numCache>
            </c:numRef>
          </c:val>
          <c:extLst>
            <c:ext xmlns:c16="http://schemas.microsoft.com/office/drawing/2014/chart" uri="{C3380CC4-5D6E-409C-BE32-E72D297353CC}">
              <c16:uniqueId val="{00000009-3D38-4D50-A5AF-E1E50E99BC2C}"/>
            </c:ext>
          </c:extLst>
        </c:ser>
        <c:dLbls>
          <c:showLegendKey val="0"/>
          <c:showVal val="0"/>
          <c:showCatName val="0"/>
          <c:showSerName val="0"/>
          <c:showPercent val="0"/>
          <c:showBubbleSize val="0"/>
        </c:dLbls>
        <c:gapWidth val="150"/>
        <c:overlap val="100"/>
        <c:axId val="366809960"/>
        <c:axId val="366804472"/>
      </c:barChart>
      <c:catAx>
        <c:axId val="36680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804472"/>
        <c:crosses val="autoZero"/>
        <c:auto val="1"/>
        <c:lblAlgn val="ctr"/>
        <c:lblOffset val="100"/>
        <c:tickLblSkip val="1"/>
        <c:tickMarkSkip val="1"/>
        <c:noMultiLvlLbl val="0"/>
      </c:catAx>
      <c:valAx>
        <c:axId val="366804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809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3388</c:v>
                </c:pt>
                <c:pt idx="5">
                  <c:v>3414</c:v>
                </c:pt>
                <c:pt idx="8">
                  <c:v>3363</c:v>
                </c:pt>
                <c:pt idx="11">
                  <c:v>3312</c:v>
                </c:pt>
                <c:pt idx="14">
                  <c:v>3182</c:v>
                </c:pt>
              </c:numCache>
            </c:numRef>
          </c:val>
          <c:extLst>
            <c:ext xmlns:c16="http://schemas.microsoft.com/office/drawing/2014/chart" uri="{C3380CC4-5D6E-409C-BE32-E72D297353CC}">
              <c16:uniqueId val="{00000000-B1C5-49D9-BABD-91B3905160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B1C5-49D9-BABD-91B3905160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59</c:v>
                </c:pt>
                <c:pt idx="3">
                  <c:v>53</c:v>
                </c:pt>
                <c:pt idx="6">
                  <c:v>49</c:v>
                </c:pt>
                <c:pt idx="9">
                  <c:v>44</c:v>
                </c:pt>
                <c:pt idx="12">
                  <c:v>40</c:v>
                </c:pt>
              </c:numCache>
            </c:numRef>
          </c:val>
          <c:extLst>
            <c:ext xmlns:c16="http://schemas.microsoft.com/office/drawing/2014/chart" uri="{C3380CC4-5D6E-409C-BE32-E72D297353CC}">
              <c16:uniqueId val="{00000002-B1C5-49D9-BABD-91B3905160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160</c:v>
                </c:pt>
                <c:pt idx="3">
                  <c:v>163</c:v>
                </c:pt>
                <c:pt idx="6">
                  <c:v>151</c:v>
                </c:pt>
                <c:pt idx="9">
                  <c:v>123</c:v>
                </c:pt>
                <c:pt idx="12">
                  <c:v>100</c:v>
                </c:pt>
              </c:numCache>
            </c:numRef>
          </c:val>
          <c:extLst>
            <c:ext xmlns:c16="http://schemas.microsoft.com/office/drawing/2014/chart" uri="{C3380CC4-5D6E-409C-BE32-E72D297353CC}">
              <c16:uniqueId val="{00000003-B1C5-49D9-BABD-91B3905160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1142</c:v>
                </c:pt>
                <c:pt idx="3">
                  <c:v>1142</c:v>
                </c:pt>
                <c:pt idx="6">
                  <c:v>1088</c:v>
                </c:pt>
                <c:pt idx="9">
                  <c:v>1077</c:v>
                </c:pt>
                <c:pt idx="12">
                  <c:v>1077</c:v>
                </c:pt>
              </c:numCache>
            </c:numRef>
          </c:val>
          <c:extLst>
            <c:ext xmlns:c16="http://schemas.microsoft.com/office/drawing/2014/chart" uri="{C3380CC4-5D6E-409C-BE32-E72D297353CC}">
              <c16:uniqueId val="{00000004-B1C5-49D9-BABD-91B3905160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5-49D9-BABD-91B3905160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5-49D9-BABD-91B3905160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3057</c:v>
                </c:pt>
                <c:pt idx="3">
                  <c:v>2966</c:v>
                </c:pt>
                <c:pt idx="6">
                  <c:v>2917</c:v>
                </c:pt>
                <c:pt idx="9">
                  <c:v>2900</c:v>
                </c:pt>
                <c:pt idx="12">
                  <c:v>2971</c:v>
                </c:pt>
              </c:numCache>
            </c:numRef>
          </c:val>
          <c:extLst>
            <c:ext xmlns:c16="http://schemas.microsoft.com/office/drawing/2014/chart" uri="{C3380CC4-5D6E-409C-BE32-E72D297353CC}">
              <c16:uniqueId val="{00000007-B1C5-49D9-BABD-91B390516004}"/>
            </c:ext>
          </c:extLst>
        </c:ser>
        <c:dLbls>
          <c:showLegendKey val="0"/>
          <c:showVal val="0"/>
          <c:showCatName val="0"/>
          <c:showSerName val="0"/>
          <c:showPercent val="0"/>
          <c:showBubbleSize val="0"/>
        </c:dLbls>
        <c:gapWidth val="100"/>
        <c:overlap val="100"/>
        <c:axId val="366805648"/>
        <c:axId val="366054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1030</c:v>
                </c:pt>
                <c:pt idx="2">
                  <c:v>#N/A</c:v>
                </c:pt>
                <c:pt idx="3">
                  <c:v>#N/A</c:v>
                </c:pt>
                <c:pt idx="4">
                  <c:v>910</c:v>
                </c:pt>
                <c:pt idx="5">
                  <c:v>#N/A</c:v>
                </c:pt>
                <c:pt idx="6">
                  <c:v>#N/A</c:v>
                </c:pt>
                <c:pt idx="7">
                  <c:v>842</c:v>
                </c:pt>
                <c:pt idx="8">
                  <c:v>#N/A</c:v>
                </c:pt>
                <c:pt idx="9">
                  <c:v>#N/A</c:v>
                </c:pt>
                <c:pt idx="10">
                  <c:v>832</c:v>
                </c:pt>
                <c:pt idx="11">
                  <c:v>#N/A</c:v>
                </c:pt>
                <c:pt idx="12">
                  <c:v>#N/A</c:v>
                </c:pt>
                <c:pt idx="13">
                  <c:v>1007</c:v>
                </c:pt>
                <c:pt idx="14">
                  <c:v>#N/A</c:v>
                </c:pt>
              </c:numCache>
            </c:numRef>
          </c:val>
          <c:smooth val="0"/>
          <c:extLst>
            <c:ext xmlns:c16="http://schemas.microsoft.com/office/drawing/2014/chart" uri="{C3380CC4-5D6E-409C-BE32-E72D297353CC}">
              <c16:uniqueId val="{00000008-B1C5-49D9-BABD-91B390516004}"/>
            </c:ext>
          </c:extLst>
        </c:ser>
        <c:dLbls>
          <c:showLegendKey val="0"/>
          <c:showVal val="0"/>
          <c:showCatName val="0"/>
          <c:showSerName val="0"/>
          <c:showPercent val="0"/>
          <c:showBubbleSize val="0"/>
        </c:dLbls>
        <c:marker val="1"/>
        <c:smooth val="0"/>
        <c:axId val="366805648"/>
        <c:axId val="366054040"/>
      </c:lineChart>
      <c:catAx>
        <c:axId val="36680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054040"/>
        <c:crosses val="autoZero"/>
        <c:auto val="1"/>
        <c:lblAlgn val="ctr"/>
        <c:lblOffset val="100"/>
        <c:tickLblSkip val="1"/>
        <c:tickMarkSkip val="1"/>
        <c:noMultiLvlLbl val="0"/>
      </c:catAx>
      <c:valAx>
        <c:axId val="366054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80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31825</c:v>
                </c:pt>
                <c:pt idx="5">
                  <c:v>30850</c:v>
                </c:pt>
                <c:pt idx="8">
                  <c:v>30498</c:v>
                </c:pt>
                <c:pt idx="11">
                  <c:v>30313</c:v>
                </c:pt>
                <c:pt idx="14">
                  <c:v>30810</c:v>
                </c:pt>
              </c:numCache>
            </c:numRef>
          </c:val>
          <c:extLst>
            <c:ext xmlns:c16="http://schemas.microsoft.com/office/drawing/2014/chart" uri="{C3380CC4-5D6E-409C-BE32-E72D297353CC}">
              <c16:uniqueId val="{00000000-CF22-4E49-840D-A4340BB2FF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3435</c:v>
                </c:pt>
                <c:pt idx="5">
                  <c:v>3308</c:v>
                </c:pt>
                <c:pt idx="8">
                  <c:v>3282</c:v>
                </c:pt>
                <c:pt idx="11">
                  <c:v>3363</c:v>
                </c:pt>
                <c:pt idx="14">
                  <c:v>3266</c:v>
                </c:pt>
              </c:numCache>
            </c:numRef>
          </c:val>
          <c:extLst>
            <c:ext xmlns:c16="http://schemas.microsoft.com/office/drawing/2014/chart" uri="{C3380CC4-5D6E-409C-BE32-E72D297353CC}">
              <c16:uniqueId val="{00000001-CF22-4E49-840D-A4340BB2FF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5616</c:v>
                </c:pt>
                <c:pt idx="5">
                  <c:v>5755</c:v>
                </c:pt>
                <c:pt idx="8">
                  <c:v>6301</c:v>
                </c:pt>
                <c:pt idx="11">
                  <c:v>6524</c:v>
                </c:pt>
                <c:pt idx="14">
                  <c:v>6355</c:v>
                </c:pt>
              </c:numCache>
            </c:numRef>
          </c:val>
          <c:extLst>
            <c:ext xmlns:c16="http://schemas.microsoft.com/office/drawing/2014/chart" uri="{C3380CC4-5D6E-409C-BE32-E72D297353CC}">
              <c16:uniqueId val="{00000002-CF22-4E49-840D-A4340BB2FF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22-4E49-840D-A4340BB2FF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22-4E49-840D-A4340BB2FF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50</c:v>
                </c:pt>
                <c:pt idx="3">
                  <c:v>162</c:v>
                </c:pt>
                <c:pt idx="6">
                  <c:v>176</c:v>
                </c:pt>
                <c:pt idx="9">
                  <c:v>172</c:v>
                </c:pt>
                <c:pt idx="12">
                  <c:v>144</c:v>
                </c:pt>
              </c:numCache>
            </c:numRef>
          </c:val>
          <c:extLst>
            <c:ext xmlns:c16="http://schemas.microsoft.com/office/drawing/2014/chart" uri="{C3380CC4-5D6E-409C-BE32-E72D297353CC}">
              <c16:uniqueId val="{00000005-CF22-4E49-840D-A4340BB2FF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3741</c:v>
                </c:pt>
                <c:pt idx="3">
                  <c:v>3734</c:v>
                </c:pt>
                <c:pt idx="6">
                  <c:v>3442</c:v>
                </c:pt>
                <c:pt idx="9">
                  <c:v>3444</c:v>
                </c:pt>
                <c:pt idx="12">
                  <c:v>3402</c:v>
                </c:pt>
              </c:numCache>
            </c:numRef>
          </c:val>
          <c:extLst>
            <c:ext xmlns:c16="http://schemas.microsoft.com/office/drawing/2014/chart" uri="{C3380CC4-5D6E-409C-BE32-E72D297353CC}">
              <c16:uniqueId val="{00000006-CF22-4E49-840D-A4340BB2FF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792</c:v>
                </c:pt>
                <c:pt idx="3">
                  <c:v>705</c:v>
                </c:pt>
                <c:pt idx="6">
                  <c:v>590</c:v>
                </c:pt>
                <c:pt idx="9">
                  <c:v>522</c:v>
                </c:pt>
                <c:pt idx="12">
                  <c:v>466</c:v>
                </c:pt>
              </c:numCache>
            </c:numRef>
          </c:val>
          <c:extLst>
            <c:ext xmlns:c16="http://schemas.microsoft.com/office/drawing/2014/chart" uri="{C3380CC4-5D6E-409C-BE32-E72D297353CC}">
              <c16:uniqueId val="{00000007-CF22-4E49-840D-A4340BB2FF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14402</c:v>
                </c:pt>
                <c:pt idx="3">
                  <c:v>13652</c:v>
                </c:pt>
                <c:pt idx="6">
                  <c:v>12805</c:v>
                </c:pt>
                <c:pt idx="9">
                  <c:v>11896</c:v>
                </c:pt>
                <c:pt idx="12">
                  <c:v>11050</c:v>
                </c:pt>
              </c:numCache>
            </c:numRef>
          </c:val>
          <c:extLst>
            <c:ext xmlns:c16="http://schemas.microsoft.com/office/drawing/2014/chart" uri="{C3380CC4-5D6E-409C-BE32-E72D297353CC}">
              <c16:uniqueId val="{00000008-CF22-4E49-840D-A4340BB2FF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510</c:v>
                </c:pt>
                <c:pt idx="3">
                  <c:v>452</c:v>
                </c:pt>
                <c:pt idx="6">
                  <c:v>407</c:v>
                </c:pt>
                <c:pt idx="9">
                  <c:v>366</c:v>
                </c:pt>
                <c:pt idx="12">
                  <c:v>329</c:v>
                </c:pt>
              </c:numCache>
            </c:numRef>
          </c:val>
          <c:extLst>
            <c:ext xmlns:c16="http://schemas.microsoft.com/office/drawing/2014/chart" uri="{C3380CC4-5D6E-409C-BE32-E72D297353CC}">
              <c16:uniqueId val="{00000009-CF22-4E49-840D-A4340BB2FF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27121</c:v>
                </c:pt>
                <c:pt idx="3">
                  <c:v>26475</c:v>
                </c:pt>
                <c:pt idx="6">
                  <c:v>26396</c:v>
                </c:pt>
                <c:pt idx="9">
                  <c:v>27430</c:v>
                </c:pt>
                <c:pt idx="12">
                  <c:v>28725</c:v>
                </c:pt>
              </c:numCache>
            </c:numRef>
          </c:val>
          <c:extLst>
            <c:ext xmlns:c16="http://schemas.microsoft.com/office/drawing/2014/chart" uri="{C3380CC4-5D6E-409C-BE32-E72D297353CC}">
              <c16:uniqueId val="{0000000A-CF22-4E49-840D-A4340BB2FF86}"/>
            </c:ext>
          </c:extLst>
        </c:ser>
        <c:dLbls>
          <c:showLegendKey val="0"/>
          <c:showVal val="0"/>
          <c:showCatName val="0"/>
          <c:showSerName val="0"/>
          <c:showPercent val="0"/>
          <c:showBubbleSize val="0"/>
        </c:dLbls>
        <c:gapWidth val="100"/>
        <c:overlap val="100"/>
        <c:axId val="662674048"/>
        <c:axId val="662677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5739</c:v>
                </c:pt>
                <c:pt idx="2">
                  <c:v>#N/A</c:v>
                </c:pt>
                <c:pt idx="3">
                  <c:v>#N/A</c:v>
                </c:pt>
                <c:pt idx="4">
                  <c:v>5266</c:v>
                </c:pt>
                <c:pt idx="5">
                  <c:v>#N/A</c:v>
                </c:pt>
                <c:pt idx="6">
                  <c:v>#N/A</c:v>
                </c:pt>
                <c:pt idx="7">
                  <c:v>3736</c:v>
                </c:pt>
                <c:pt idx="8">
                  <c:v>#N/A</c:v>
                </c:pt>
                <c:pt idx="9">
                  <c:v>#N/A</c:v>
                </c:pt>
                <c:pt idx="10">
                  <c:v>3630</c:v>
                </c:pt>
                <c:pt idx="11">
                  <c:v>#N/A</c:v>
                </c:pt>
                <c:pt idx="12">
                  <c:v>#N/A</c:v>
                </c:pt>
                <c:pt idx="13">
                  <c:v>3686</c:v>
                </c:pt>
                <c:pt idx="14">
                  <c:v>#N/A</c:v>
                </c:pt>
              </c:numCache>
            </c:numRef>
          </c:val>
          <c:smooth val="0"/>
          <c:extLst>
            <c:ext xmlns:c16="http://schemas.microsoft.com/office/drawing/2014/chart" uri="{C3380CC4-5D6E-409C-BE32-E72D297353CC}">
              <c16:uniqueId val="{0000000B-CF22-4E49-840D-A4340BB2FF86}"/>
            </c:ext>
          </c:extLst>
        </c:ser>
        <c:dLbls>
          <c:showLegendKey val="0"/>
          <c:showVal val="0"/>
          <c:showCatName val="0"/>
          <c:showSerName val="0"/>
          <c:showPercent val="0"/>
          <c:showBubbleSize val="0"/>
        </c:dLbls>
        <c:marker val="1"/>
        <c:smooth val="0"/>
        <c:axId val="662674048"/>
        <c:axId val="662677968"/>
      </c:lineChart>
      <c:catAx>
        <c:axId val="6626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2677968"/>
        <c:crosses val="autoZero"/>
        <c:auto val="1"/>
        <c:lblAlgn val="ctr"/>
        <c:lblOffset val="100"/>
        <c:tickLblSkip val="1"/>
        <c:tickMarkSkip val="1"/>
        <c:noMultiLvlLbl val="0"/>
      </c:catAx>
      <c:valAx>
        <c:axId val="66267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6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3856</c:v>
                </c:pt>
                <c:pt idx="1">
                  <c:v>4125</c:v>
                </c:pt>
                <c:pt idx="2">
                  <c:v>3892</c:v>
                </c:pt>
              </c:numCache>
            </c:numRef>
          </c:val>
          <c:extLst>
            <c:ext xmlns:c16="http://schemas.microsoft.com/office/drawing/2014/chart" uri="{C3380CC4-5D6E-409C-BE32-E72D297353CC}">
              <c16:uniqueId val="{00000000-D421-4692-AD48-E05FD25AE9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230</c:v>
                </c:pt>
                <c:pt idx="1">
                  <c:v>230</c:v>
                </c:pt>
                <c:pt idx="2">
                  <c:v>230</c:v>
                </c:pt>
              </c:numCache>
            </c:numRef>
          </c:val>
          <c:extLst>
            <c:ext xmlns:c16="http://schemas.microsoft.com/office/drawing/2014/chart" uri="{C3380CC4-5D6E-409C-BE32-E72D297353CC}">
              <c16:uniqueId val="{00000001-D421-4692-AD48-E05FD25AE9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2707</c:v>
                </c:pt>
                <c:pt idx="1">
                  <c:v>2812</c:v>
                </c:pt>
                <c:pt idx="2">
                  <c:v>2842</c:v>
                </c:pt>
              </c:numCache>
            </c:numRef>
          </c:val>
          <c:extLst>
            <c:ext xmlns:c16="http://schemas.microsoft.com/office/drawing/2014/chart" uri="{C3380CC4-5D6E-409C-BE32-E72D297353CC}">
              <c16:uniqueId val="{00000002-D421-4692-AD48-E05FD25AE9A9}"/>
            </c:ext>
          </c:extLst>
        </c:ser>
        <c:dLbls>
          <c:showLegendKey val="0"/>
          <c:showVal val="0"/>
          <c:showCatName val="0"/>
          <c:showSerName val="0"/>
          <c:showPercent val="0"/>
          <c:showBubbleSize val="0"/>
        </c:dLbls>
        <c:gapWidth val="120"/>
        <c:overlap val="100"/>
        <c:axId val="662674440"/>
        <c:axId val="662677184"/>
      </c:barChart>
      <c:catAx>
        <c:axId val="66267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62677184"/>
        <c:crosses val="autoZero"/>
        <c:auto val="1"/>
        <c:lblAlgn val="ctr"/>
        <c:lblOffset val="100"/>
        <c:tickLblSkip val="1"/>
        <c:tickMarkSkip val="1"/>
        <c:noMultiLvlLbl val="0"/>
      </c:catAx>
      <c:valAx>
        <c:axId val="66267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62674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{CB02EBF7-2D70-4B31-90AB-23559DA7EA7C}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638-420A-B083-47117CF68C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{8C7CC890-AB03-49EF-9552-F5E2E84D0489}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38-420A-B083-47117CF68C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{571041B8-8D37-468A-A52D-7B2AAACBB984}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38-420A-B083-47117CF68C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{A93F7F29-8FD0-47DB-9775-FC30711D3AE4}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38-420A-B083-47117CF68C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{6EC885E9-4B5E-4A29-80A0-0FD44020DF7A}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38-420A-B083-47117CF68CB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{7C2BFCCB-09FA-491D-910B-609947FC9836}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638-420A-B083-47117CF68CB0}"/>
                </c:ext>
              </c:extLst>
            </c:dLbl>
            <c:dLbl>
              <c:idx val="16"/>
              <c:layout>
                <c:manualLayout>
                  <c:x val="0"/>
                  <c:y val="1.128106537987847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{3F03ABC7-C7E0-4634-B33A-E12995DEDF53}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638-420A-B083-47117CF68CB0}"/>
                </c:ext>
              </c:extLst>
            </c:dLbl>
            <c:dLbl>
              <c:idx val="24"/>
              <c:layout>
                <c:manualLayout>
                  <c:x val="0"/>
                  <c:y val="3.5899627398385129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{72ABEB7C-01E4-4EBE-8DD6-D245B169120E}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638-420A-B083-47117CF68CB0}"/>
                </c:ext>
              </c:extLst>
            </c:dLbl>
            <c:dLbl>
              <c:idx val="32"/>
              <c:layout>
                <c:manualLayout>
                  <c:x val="0"/>
                  <c:y val="-1.487067288888983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{A44212CA-BF6C-4513-B13D-784B0152632E}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638-420A-B083-47117CF68C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50.3</c:v>
                </c:pt>
                <c:pt idx="8">
                  <c:v>52</c:v>
                </c:pt>
                <c:pt idx="16">
                  <c:v>53.8</c:v>
                </c:pt>
                <c:pt idx="24">
                  <c:v>54.3</c:v>
                </c:pt>
                <c:pt idx="32">
                  <c:v>54.8</c:v>
                </c:pt>
              </c:numCache>
            </c:numRef>
          </c:xVal>
          <c:yVal>
            <c:numRef>
              <c:f>公会計指標分析・財政指標組合せ分析表!$BP$51:$DC$51</c:f>
              <c:numCache>
                <c:formatCode>#,##0.0;"▲ "#,##0.0</c:formatCode>
                <c:ptCount val="40"/>
                <c:pt idx="0">
                  <c:v>41.8</c:v>
                </c:pt>
                <c:pt idx="8">
                  <c:v>38.299999999999997</c:v>
                </c:pt>
                <c:pt idx="16">
                  <c:v>26.8</c:v>
                </c:pt>
                <c:pt idx="24">
                  <c:v>25.7</c:v>
                </c:pt>
                <c:pt idx="32">
                  <c:v>24.9</c:v>
                </c:pt>
              </c:numCache>
            </c:numRef>
          </c:yVal>
          <c:smooth val="0"/>
          <c:extLst>
            <c:ext xmlns:c16="http://schemas.microsoft.com/office/drawing/2014/chart" uri="{C3380CC4-5D6E-409C-BE32-E72D297353CC}">
              <c16:uniqueId val="{00000009-A638-420A-B083-47117CF68C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{AF8118D6-FD1B-43D9-9601-4C1E9A4012DD}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638-420A-B083-47117CF68C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{1451066E-5EE0-45E2-B75C-26F2B2F438B6}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38-420A-B083-47117CF68C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{150D0705-BAD2-46E8-A80E-F1D641DAFB98}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38-420A-B083-47117CF68C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{71E2AF77-AD00-4DE5-9E98-C8B363E816BF}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38-420A-B083-47117CF68C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{DE536FE9-1F40-4D13-9FF6-AD8DF8B8DDB2}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38-420A-B083-47117CF68CB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{6EBDF7E7-F728-470E-A91E-31D80E5E2EAF}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638-420A-B083-47117CF68CB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{A8EDC376-B352-4043-B73D-11CD054E43BA}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638-420A-B083-47117CF68CB0}"/>
                </c:ext>
              </c:extLst>
            </c:dLbl>
            <c:dLbl>
              <c:idx val="24"/>
              <c:layout>
                <c:manualLayout>
                  <c:x val="0"/>
                  <c:y val="1.44277000473522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{EA186C77-6CDF-4141-AC59-3518506296A5}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638-420A-B083-47117CF68CB0}"/>
                </c:ext>
              </c:extLst>
            </c:dLbl>
            <c:dLbl>
              <c:idx val="32"/>
              <c:layout>
                <c:manualLayout>
                  <c:x val="0"/>
                  <c:y val="-1.44277000473522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{B4C0F229-72AA-44B1-BF82-A5131642CE19}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638-420A-B083-47117CF68C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638-420A-B083-47117CF68CB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{85A1C17A-CDCF-4534-A54E-7D21C4505333}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76-4682-9297-DD4B4B6A21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{B69040CD-9541-4528-845E-7E4099C6C1E9}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76-4682-9297-DD4B4B6A21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{1B048A3F-39AA-40DC-8FD5-F262C51BF370}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76-4682-9297-DD4B4B6A21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{56851659-9CED-4A1C-B5E9-57E65B28A290}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76-4682-9297-DD4B4B6A21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{81ED45E8-9B7A-43C5-9F29-02176A9A366B}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76-4682-9297-DD4B4B6A210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{3D0A9A29-B3E7-4F2C-829A-49C6A0172122}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76-4682-9297-DD4B4B6A210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{C9BD1645-C7E9-44D6-B7F1-B47AEAF18AE2}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76-4682-9297-DD4B4B6A2102}"/>
                </c:ext>
              </c:extLst>
            </c:dLbl>
            <c:dLbl>
              <c:idx val="24"/>
              <c:layout>
                <c:manualLayout>
                  <c:x val="-4.4905057365901176E-2"/>
                  <c:y val="-5.38844255147759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{8E6BD45D-2267-435F-855B-8B89B61CF148}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76-4682-9297-DD4B4B6A2102}"/>
                </c:ext>
              </c:extLst>
            </c:dLbl>
            <c:dLbl>
              <c:idx val="32"/>
              <c:layout>
                <c:manualLayout>
                  <c:x val="-1.8235628084249993E-2"/>
                  <c:y val="-7.09488686608119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{79C79ADE-5CFF-4E36-A364-DE837E0C9496}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76-4682-9297-DD4B4B6A21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7.2</c:v>
                </c:pt>
                <c:pt idx="16">
                  <c:v>6.7</c:v>
                </c:pt>
                <c:pt idx="24">
                  <c:v>6.2</c:v>
                </c:pt>
                <c:pt idx="32">
                  <c:v>6.2</c:v>
                </c:pt>
              </c:numCache>
            </c:numRef>
          </c:xVal>
          <c:yVal>
            <c:numRef>
              <c:f>公会計指標分析・財政指標組合せ分析表!$BP$73:$DC$73</c:f>
              <c:numCache>
                <c:formatCode>#,##0.0;"▲ "#,##0.0</c:formatCode>
                <c:ptCount val="40"/>
                <c:pt idx="0">
                  <c:v>41.8</c:v>
                </c:pt>
                <c:pt idx="8">
                  <c:v>38.299999999999997</c:v>
                </c:pt>
                <c:pt idx="16">
                  <c:v>26.8</c:v>
                </c:pt>
                <c:pt idx="24">
                  <c:v>25.7</c:v>
                </c:pt>
                <c:pt idx="32">
                  <c:v>24.9</c:v>
                </c:pt>
              </c:numCache>
            </c:numRef>
          </c:yVal>
          <c:smooth val="0"/>
          <c:extLst>
            <c:ext xmlns:c16="http://schemas.microsoft.com/office/drawing/2014/chart" uri="{C3380CC4-5D6E-409C-BE32-E72D297353CC}">
              <c16:uniqueId val="{00000009-6276-4682-9297-DD4B4B6A21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{ED316001-AEDB-4EEE-925B-5826A0EE83C8}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76-4682-9297-DD4B4B6A21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{F0C97E04-1B74-4393-9C2B-2ACA1CB4FF7C}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76-4682-9297-DD4B4B6A21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{905DF4BA-F1BD-4550-8D56-424735CA29E1}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76-4682-9297-DD4B4B6A21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{702DABF4-6855-4FF4-8B08-6AB4B385B759}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76-4682-9297-DD4B4B6A21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{8223362E-0D94-4EBF-AB58-C32DDBB94CFF}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76-4682-9297-DD4B4B6A210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{D2A5B589-8FBD-481B-9471-62311BE9198B}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76-4682-9297-DD4B4B6A210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{10D80E47-C30D-4754-8BE7-8DBE19BC5109}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76-4682-9297-DD4B4B6A210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{402E903F-04E8-4918-9A16-68251D526A55}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76-4682-9297-DD4B4B6A210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{0855E5C7-92CD-416E-9053-71A555F78160}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76-4682-9297-DD4B4B6A21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6276-4682-9297-DD4B4B6A2102}"/>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令和元年度に実施した北部交流センター建設事業や、学校等の空調設備設置事業に係る地方債の償還が始まったことなどにより、元利償還金が前年度に比べ増加した。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加えて、普通交付税算入公債費等が減少したことから、実質公債費比率の分子は前年度に比べ１７５百万円増加し、１，００７百万円となった。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令和２年度に竣工した総合体育館建設事業に係る地方債の償還が始まることで、元利償還金のさらなる増加が見込まれることから、臨時財政対策債を除く地方債残高に目標値を設定し、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算入率の高い地方債の活用により基準財政需要額算入見込額が増加したものの、総合体育館建設事業などに係る地方債の借り入れにより一般会計等に係る地方債の現在高が増加したことから、将来負担比率の分子は前年度に比べ５６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令和２年度末の一般会計等に係る地方債の現在高が直近１０年のピークとなっているため、今後は、臨時財政対策債を除く地方債残高に目標値を設定し、公債費の抑制を図る。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新型コロナウイルス感染症への積極的な財政出動により、基金残高は前年度に比べ２０３百万円減少した。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本市が財政規律としている財政調整基金残高３０億円を堅持するため、財政計画に基づいた健全な財政運営を図る。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合併振興基金などの特定目的基金については、基金造成の目的を達成するため、引き続き計画的な運用や取り崩しに努める。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・福祉基金：社会福祉の増進を図るために要する費用の財源に充てる。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・知恵の交流基金：市民交流センターの施設、設備等の充実及び当該施設が目指す知恵の交流を通じた人づくりの推進を図るために要する費用の財源に充てる。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・合併振興基金：総合体育館の設備等の充実などのために取り崩したことから、減少した。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・福祉基金：基金運用益の積み立てにより微増した。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・教育文化施設整備基金：基金運用益の積み立てにより微増した。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・森林環境保全基金：ふるさと寄付金を積み立てたことなどにより、１２百万円増加した。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・知恵の交流基金：基金運用益の積み立てにより微増した。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・合併振興基金：新市建設計画に位置付けられたソフト事業に充当するため、計画的な取り崩しを予定している。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・福祉基金：寄付者の意向を反映した別の基金造成の原資に充てるため、令和３年度に取り崩しを予定している。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・教育文化施設整備基金：学校の大規模改修などに向け、運用益を積み立て残高確保を図る。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・森林環境保全基金及び知恵の交流基金：過去に受けたふるさと寄付金分については、寄付者の意向に沿った事業に充当するため、計画的な取り崩しを予定している。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新型コロナウイルス感染症に対応した積極的な財政出動を行ったことなどから、前年度に比べ２３３百万円減少し、３，８９２百万円となった。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人口減少などにより市税や地方交付税など一般財源の確保が難しくなるとともに、高齢人口の増加や金利上昇などにより義務的経費が増加傾向で推移することが見込まれることから、将来にわたり持続可能な財政運営を行うため、標準財政規模の２割程度（３０億円）確保を財政規律とし、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基金運用益の積み立てにより、微増となった。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引き続き基金運用益を積み立て、残高確保に努める。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66,730
65,445
289.98
40,455,268
39,228,298
1,098,634
17,550,475
28,724,642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100" baseline="0">
              <a:latin typeface="ＭＳ Ｐゴシック" panose="020B0600070205080204" pitchFamily="50" charset="-128"/>
              <a:ea typeface="ＭＳ Ｐゴシック" panose="020B0600070205080204" pitchFamily="50" charset="-128"/>
            </a:rPr>
            <a:t>0.5</a:t>
          </a:r>
          <a:r>
            <a:rPr kumimoji="1" lang="ja-JP" altLang="en-US" sz="1100" baseline="0">
              <a:latin typeface="ＭＳ Ｐゴシック" panose="020B0600070205080204" pitchFamily="50" charset="-128"/>
              <a:ea typeface="ＭＳ Ｐゴシック" panose="020B0600070205080204" pitchFamily="50" charset="-128"/>
            </a:rPr>
            <a:t>％増加したものの、依然として類似団体内平均、全国平均及び長野県平均を全て下回っていることから、本市の施設は他団体と比較して老朽化は進んでいないと考える。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今後も、公共施設等総合管理計画及び各施設の個別施設計画に基づいた計画的で予防的な修繕を行い、老朽化対策強化に努める。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101812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82739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15028</xdr:rowOff>
    </xdr:from>
    <xdr:to>
      <xdr:col>15</xdr:col>
      <xdr:colOff>187325</xdr:colOff>
      <xdr:row>29</xdr:row>
      <xdr:rowOff>116628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65828</xdr:rowOff>
    </xdr:from>
    <xdr:to>
      <xdr:col>19</xdr:col>
      <xdr:colOff>136525</xdr:colOff>
      <xdr:row>29</xdr:row>
      <xdr:rowOff>83820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80940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121708</xdr:rowOff>
    </xdr:from>
    <xdr:to>
      <xdr:col>11</xdr:col>
      <xdr:colOff>187325</xdr:colOff>
      <xdr:row>29</xdr:row>
      <xdr:rowOff>51858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1058</xdr:rowOff>
    </xdr:from>
    <xdr:to>
      <xdr:col>15</xdr:col>
      <xdr:colOff>136525</xdr:colOff>
      <xdr:row>29</xdr:row>
      <xdr:rowOff>65828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74463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60537</xdr:rowOff>
    </xdr:from>
    <xdr:to>
      <xdr:col>7</xdr:col>
      <xdr:colOff>187325</xdr:colOff>
      <xdr:row>28</xdr:row>
      <xdr:rowOff>162137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111337</xdr:rowOff>
    </xdr:from>
    <xdr:to>
      <xdr:col>11</xdr:col>
      <xdr:colOff>136525</xdr:colOff>
      <xdr:row>29</xdr:row>
      <xdr:rowOff>1058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68346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133155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68385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7214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減少し、類似団体平均を下回っているものの、長野県平均より</a:t>
          </a:r>
          <a:r>
            <a:rPr kumimoji="1" lang="en-US" altLang="ja-JP" sz="1100">
              <a:latin typeface="ＭＳ Ｐゴシック" panose="020B0600070205080204" pitchFamily="50" charset="-128"/>
              <a:ea typeface="ＭＳ Ｐゴシック" panose="020B0600070205080204" pitchFamily="50" charset="-128"/>
            </a:rPr>
            <a:t>119.9</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年度は、大規模事業（総合体育館建設）に係る起債の借入や新型コロナウイルス感染症への対応に伴う財政調整基金の取り崩しにより、比率の大幅な改善にはつながらなかったものと考える。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今後は、公共施設等総合管理計画による普通建設事業費の平準化を図り、起債発行を抑制するとともに、交付税措置率の高い有利なものを選択することにより、起債残高の逓減に努める。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54920</xdr:rowOff>
    </xdr:from>
    <xdr:to>
      <xdr:col>76</xdr:col>
      <xdr:colOff>73025</xdr:colOff>
      <xdr:row>30</xdr:row>
      <xdr:rowOff>156520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77797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2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55880</xdr:rowOff>
    </xdr:from>
    <xdr:to>
      <xdr:col>72</xdr:col>
      <xdr:colOff>123825</xdr:colOff>
      <xdr:row>30</xdr:row>
      <xdr:rowOff>157480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105720</xdr:rowOff>
    </xdr:from>
    <xdr:to>
      <xdr:col>76</xdr:col>
      <xdr:colOff>22225</xdr:colOff>
      <xdr:row>30</xdr:row>
      <xdr:rowOff>106680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20745"/>
          <a:ext cx="711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50962</xdr:rowOff>
    </xdr:from>
    <xdr:to>
      <xdr:col>68</xdr:col>
      <xdr:colOff>123825</xdr:colOff>
      <xdr:row>30</xdr:row>
      <xdr:rowOff>152562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101762</xdr:rowOff>
    </xdr:from>
    <xdr:to>
      <xdr:col>72</xdr:col>
      <xdr:colOff>73025</xdr:colOff>
      <xdr:row>30</xdr:row>
      <xdr:rowOff>106680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016787"/>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129046</xdr:rowOff>
    </xdr:from>
    <xdr:to>
      <xdr:col>64</xdr:col>
      <xdr:colOff>123825</xdr:colOff>
      <xdr:row>31</xdr:row>
      <xdr:rowOff>59196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101762</xdr:rowOff>
    </xdr:from>
    <xdr:to>
      <xdr:col>68</xdr:col>
      <xdr:colOff>73025</xdr:colOff>
      <xdr:row>31</xdr:row>
      <xdr:rowOff>8396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016787"/>
          <a:ext cx="762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159632</xdr:rowOff>
    </xdr:from>
    <xdr:to>
      <xdr:col>60</xdr:col>
      <xdr:colOff>123825</xdr:colOff>
      <xdr:row>31</xdr:row>
      <xdr:rowOff>89782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0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8396</xdr:rowOff>
    </xdr:from>
    <xdr:to>
      <xdr:col>64</xdr:col>
      <xdr:colOff>73025</xdr:colOff>
      <xdr:row>31</xdr:row>
      <xdr:rowOff>38982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94871"/>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2557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7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169089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7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50323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3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80909</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66,730
65,445
289.98
40,455,268
39,228,298
1,098,634
17,550,475
28,724,642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153035</xdr:rowOff>
    </xdr:from>
    <xdr:to>
      <xdr:col>20</xdr:col>
      <xdr:colOff>38100</xdr:colOff>
      <xdr:row>37</xdr:row>
      <xdr:rowOff>83185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32385</xdr:rowOff>
    </xdr:from>
    <xdr:to>
      <xdr:col>24</xdr:col>
      <xdr:colOff>63500</xdr:colOff>
      <xdr:row>37</xdr:row>
      <xdr:rowOff>70485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760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32385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37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127635</xdr:rowOff>
    </xdr:from>
    <xdr:to>
      <xdr:col>15</xdr:col>
      <xdr:colOff>50800</xdr:colOff>
      <xdr:row>36</xdr:row>
      <xdr:rowOff>165735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998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40640</xdr:rowOff>
    </xdr:from>
    <xdr:to>
      <xdr:col>6</xdr:col>
      <xdr:colOff>38100</xdr:colOff>
      <xdr:row>36</xdr:row>
      <xdr:rowOff>142240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91440</xdr:rowOff>
    </xdr:from>
    <xdr:to>
      <xdr:col>10</xdr:col>
      <xdr:colOff>114300</xdr:colOff>
      <xdr:row>36</xdr:row>
      <xdr:rowOff>127635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63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99712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158767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49288</xdr:rowOff>
    </xdr:from>
    <xdr:to>
      <xdr:col>55</xdr:col>
      <xdr:colOff>50800</xdr:colOff>
      <xdr:row>40</xdr:row>
      <xdr:rowOff>150888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72165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5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50565</xdr:rowOff>
    </xdr:from>
    <xdr:to>
      <xdr:col>50</xdr:col>
      <xdr:colOff>165100</xdr:colOff>
      <xdr:row>40</xdr:row>
      <xdr:rowOff>152165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100088</xdr:rowOff>
    </xdr:from>
    <xdr:to>
      <xdr:col>55</xdr:col>
      <xdr:colOff>0</xdr:colOff>
      <xdr:row>40</xdr:row>
      <xdr:rowOff>101365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958088"/>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52146</xdr:rowOff>
    </xdr:from>
    <xdr:to>
      <xdr:col>46</xdr:col>
      <xdr:colOff>38100</xdr:colOff>
      <xdr:row>40</xdr:row>
      <xdr:rowOff>153746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101365</xdr:rowOff>
    </xdr:from>
    <xdr:to>
      <xdr:col>50</xdr:col>
      <xdr:colOff>114300</xdr:colOff>
      <xdr:row>40</xdr:row>
      <xdr:rowOff>102946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95936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52604</xdr:rowOff>
    </xdr:from>
    <xdr:to>
      <xdr:col>41</xdr:col>
      <xdr:colOff>101600</xdr:colOff>
      <xdr:row>40</xdr:row>
      <xdr:rowOff>154204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102946</xdr:rowOff>
    </xdr:from>
    <xdr:to>
      <xdr:col>45</xdr:col>
      <xdr:colOff>177800</xdr:colOff>
      <xdr:row>40</xdr:row>
      <xdr:rowOff>103404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9609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52737</xdr:rowOff>
    </xdr:from>
    <xdr:to>
      <xdr:col>36</xdr:col>
      <xdr:colOff>165100</xdr:colOff>
      <xdr:row>40</xdr:row>
      <xdr:rowOff>154337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103404</xdr:rowOff>
    </xdr:from>
    <xdr:to>
      <xdr:col>41</xdr:col>
      <xdr:colOff>50800</xdr:colOff>
      <xdr:row>40</xdr:row>
      <xdr:rowOff>103537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96140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168692</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6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170273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6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145331</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0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170864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6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158115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469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131445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20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104775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95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xdr:rowOff>
    </xdr:from>
    <xdr:to>
      <xdr:col>6</xdr:col>
      <xdr:colOff>38100</xdr:colOff>
      <xdr:row>59</xdr:row>
      <xdr:rowOff>104140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53340</xdr:rowOff>
    </xdr:from>
    <xdr:to>
      <xdr:col>10</xdr:col>
      <xdr:colOff>114300</xdr:colOff>
      <xdr:row>59</xdr:row>
      <xdr:rowOff>80010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68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120667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13286</xdr:rowOff>
    </xdr:from>
    <xdr:to>
      <xdr:col>55</xdr:col>
      <xdr:colOff>50800</xdr:colOff>
      <xdr:row>62</xdr:row>
      <xdr:rowOff>114886</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6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163163</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62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14554</xdr:rowOff>
    </xdr:from>
    <xdr:to>
      <xdr:col>50</xdr:col>
      <xdr:colOff>165100</xdr:colOff>
      <xdr:row>62</xdr:row>
      <xdr:rowOff>116154</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6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64086</xdr:rowOff>
    </xdr:from>
    <xdr:to>
      <xdr:col>55</xdr:col>
      <xdr:colOff>0</xdr:colOff>
      <xdr:row>62</xdr:row>
      <xdr:rowOff>65354</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693986"/>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15972</xdr:rowOff>
    </xdr:from>
    <xdr:to>
      <xdr:col>46</xdr:col>
      <xdr:colOff>38100</xdr:colOff>
      <xdr:row>62</xdr:row>
      <xdr:rowOff>117572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65354</xdr:rowOff>
    </xdr:from>
    <xdr:to>
      <xdr:col>50</xdr:col>
      <xdr:colOff>114300</xdr:colOff>
      <xdr:row>62</xdr:row>
      <xdr:rowOff>66772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695254"/>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16299</xdr:rowOff>
    </xdr:from>
    <xdr:to>
      <xdr:col>41</xdr:col>
      <xdr:colOff>101600</xdr:colOff>
      <xdr:row>62</xdr:row>
      <xdr:rowOff>117899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66772</xdr:rowOff>
    </xdr:from>
    <xdr:to>
      <xdr:col>45</xdr:col>
      <xdr:colOff>177800</xdr:colOff>
      <xdr:row>62</xdr:row>
      <xdr:rowOff>67099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69667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16605</xdr:rowOff>
    </xdr:from>
    <xdr:to>
      <xdr:col>36</xdr:col>
      <xdr:colOff>165100</xdr:colOff>
      <xdr:row>62</xdr:row>
      <xdr:rowOff>118205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6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67099</xdr:rowOff>
    </xdr:from>
    <xdr:to>
      <xdr:col>41</xdr:col>
      <xdr:colOff>50800</xdr:colOff>
      <xdr:row>62</xdr:row>
      <xdr:rowOff>67405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69699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107281</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73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108699</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73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109026</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7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109332</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73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69124</xdr:rowOff>
    </xdr:from>
    <xdr:to>
      <xdr:col>24</xdr:col>
      <xdr:colOff>63500</xdr:colOff>
      <xdr:row>82</xdr:row>
      <xdr:rowOff>114844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1280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150586</xdr:rowOff>
    </xdr:from>
    <xdr:to>
      <xdr:col>15</xdr:col>
      <xdr:colOff>101600</xdr:colOff>
      <xdr:row>82</xdr:row>
      <xdr:rowOff>80736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29936</xdr:rowOff>
    </xdr:from>
    <xdr:to>
      <xdr:col>19</xdr:col>
      <xdr:colOff>177800</xdr:colOff>
      <xdr:row>82</xdr:row>
      <xdr:rowOff>69124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0888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108131</xdr:rowOff>
    </xdr:from>
    <xdr:to>
      <xdr:col>10</xdr:col>
      <xdr:colOff>165100</xdr:colOff>
      <xdr:row>82</xdr:row>
      <xdr:rowOff>38281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158931</xdr:rowOff>
    </xdr:from>
    <xdr:to>
      <xdr:col>15</xdr:col>
      <xdr:colOff>50800</xdr:colOff>
      <xdr:row>82</xdr:row>
      <xdr:rowOff>29936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0463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64044</xdr:rowOff>
    </xdr:from>
    <xdr:to>
      <xdr:col>6</xdr:col>
      <xdr:colOff>38100</xdr:colOff>
      <xdr:row>81</xdr:row>
      <xdr:rowOff>165644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114844</xdr:rowOff>
    </xdr:from>
    <xdr:to>
      <xdr:col>10</xdr:col>
      <xdr:colOff>114300</xdr:colOff>
      <xdr:row>81</xdr:row>
      <xdr:rowOff>158931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00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136451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54808</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10721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108916</xdr:rowOff>
    </xdr:from>
    <xdr:to>
      <xdr:col>55</xdr:col>
      <xdr:colOff>50800</xdr:colOff>
      <xdr:row>85</xdr:row>
      <xdr:rowOff>39066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5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87343</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48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111201</xdr:rowOff>
    </xdr:from>
    <xdr:to>
      <xdr:col>50</xdr:col>
      <xdr:colOff>165100</xdr:colOff>
      <xdr:row>85</xdr:row>
      <xdr:rowOff>41351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5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159716</xdr:rowOff>
    </xdr:from>
    <xdr:to>
      <xdr:col>55</xdr:col>
      <xdr:colOff>0</xdr:colOff>
      <xdr:row>84</xdr:row>
      <xdr:rowOff>162001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56151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111658</xdr:rowOff>
    </xdr:from>
    <xdr:to>
      <xdr:col>46</xdr:col>
      <xdr:colOff>38100</xdr:colOff>
      <xdr:row>85</xdr:row>
      <xdr:rowOff>41808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5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162001</xdr:rowOff>
    </xdr:from>
    <xdr:to>
      <xdr:col>50</xdr:col>
      <xdr:colOff>114300</xdr:colOff>
      <xdr:row>84</xdr:row>
      <xdr:rowOff>162458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5638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117602</xdr:rowOff>
    </xdr:from>
    <xdr:to>
      <xdr:col>41</xdr:col>
      <xdr:colOff>101600</xdr:colOff>
      <xdr:row>85</xdr:row>
      <xdr:rowOff>47752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162458</xdr:rowOff>
    </xdr:from>
    <xdr:to>
      <xdr:col>45</xdr:col>
      <xdr:colOff>177800</xdr:colOff>
      <xdr:row>84</xdr:row>
      <xdr:rowOff>168402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56425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168402</xdr:rowOff>
    </xdr:from>
    <xdr:to>
      <xdr:col>41</xdr:col>
      <xdr:colOff>50800</xdr:colOff>
      <xdr:row>84</xdr:row>
      <xdr:rowOff>168402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972300" y="1457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32478</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60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32935</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38879</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53975</xdr:rowOff>
    </xdr:from>
    <xdr:to>
      <xdr:col>85</xdr:col>
      <xdr:colOff>177800</xdr:colOff>
      <xdr:row>36</xdr:row>
      <xdr:rowOff>155575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76852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104775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2217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36</xdr:row>
      <xdr:rowOff>49530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172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65405</xdr:rowOff>
    </xdr:from>
    <xdr:to>
      <xdr:col>72</xdr:col>
      <xdr:colOff>38100</xdr:colOff>
      <xdr:row>35</xdr:row>
      <xdr:rowOff>167005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116205</xdr:rowOff>
    </xdr:from>
    <xdr:to>
      <xdr:col>76</xdr:col>
      <xdr:colOff>114300</xdr:colOff>
      <xdr:row>36</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1169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116205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0636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12082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155702</xdr:rowOff>
    </xdr:from>
    <xdr:to>
      <xdr:col>116</xdr:col>
      <xdr:colOff>114300</xdr:colOff>
      <xdr:row>36</xdr:row>
      <xdr:rowOff>85852</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7129</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00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43688</xdr:rowOff>
    </xdr:from>
    <xdr:to>
      <xdr:col>112</xdr:col>
      <xdr:colOff>38100</xdr:colOff>
      <xdr:row>36</xdr:row>
      <xdr:rowOff>145288</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35052</xdr:rowOff>
    </xdr:from>
    <xdr:to>
      <xdr:col>116</xdr:col>
      <xdr:colOff>63500</xdr:colOff>
      <xdr:row>36</xdr:row>
      <xdr:rowOff>94488</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1323300" y="62072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164846</xdr:rowOff>
    </xdr:from>
    <xdr:to>
      <xdr:col>107</xdr:col>
      <xdr:colOff>101600</xdr:colOff>
      <xdr:row>36</xdr:row>
      <xdr:rowOff>94996</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44196</xdr:rowOff>
    </xdr:from>
    <xdr:to>
      <xdr:col>111</xdr:col>
      <xdr:colOff>177800</xdr:colOff>
      <xdr:row>36</xdr:row>
      <xdr:rowOff>94488</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0434300" y="62163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164846</xdr:rowOff>
    </xdr:from>
    <xdr:to>
      <xdr:col>102</xdr:col>
      <xdr:colOff>165100</xdr:colOff>
      <xdr:row>36</xdr:row>
      <xdr:rowOff>94996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44196</xdr:rowOff>
    </xdr:from>
    <xdr:to>
      <xdr:col>107</xdr:col>
      <xdr:colOff>50800</xdr:colOff>
      <xdr:row>36</xdr:row>
      <xdr:rowOff>44196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6216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164846</xdr:rowOff>
    </xdr:from>
    <xdr:to>
      <xdr:col>98</xdr:col>
      <xdr:colOff>38100</xdr:colOff>
      <xdr:row>36</xdr:row>
      <xdr:rowOff>94996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44196</xdr:rowOff>
    </xdr:from>
    <xdr:to>
      <xdr:col>102</xdr:col>
      <xdr:colOff>114300</xdr:colOff>
      <xdr:row>36</xdr:row>
      <xdr:rowOff>44196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656300" y="6216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161815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111523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111523</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111523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44087</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0877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143691</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592300" y="1001594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71846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99441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48804</xdr:rowOff>
    </xdr:from>
    <xdr:to>
      <xdr:col>67</xdr:col>
      <xdr:colOff>101600</xdr:colOff>
      <xdr:row>57</xdr:row>
      <xdr:rowOff>150404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99604</xdr:rowOff>
    </xdr:from>
    <xdr:to>
      <xdr:col>71</xdr:col>
      <xdr:colOff>177800</xdr:colOff>
      <xdr:row>58</xdr:row>
      <xdr:rowOff>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98722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166931</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81941</xdr:rowOff>
    </xdr:from>
    <xdr:to>
      <xdr:col>116</xdr:col>
      <xdr:colOff>114300</xdr:colOff>
      <xdr:row>64</xdr:row>
      <xdr:rowOff>12091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82397</xdr:rowOff>
    </xdr:from>
    <xdr:to>
      <xdr:col>112</xdr:col>
      <xdr:colOff>38100</xdr:colOff>
      <xdr:row>64</xdr:row>
      <xdr:rowOff>12547</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132741</xdr:rowOff>
    </xdr:from>
    <xdr:to>
      <xdr:col>116</xdr:col>
      <xdr:colOff>63500</xdr:colOff>
      <xdr:row>63</xdr:row>
      <xdr:rowOff>133197</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3409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83007</xdr:rowOff>
    </xdr:from>
    <xdr:to>
      <xdr:col>107</xdr:col>
      <xdr:colOff>101600</xdr:colOff>
      <xdr:row>64</xdr:row>
      <xdr:rowOff>13157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133197</xdr:rowOff>
    </xdr:from>
    <xdr:to>
      <xdr:col>111</xdr:col>
      <xdr:colOff>177800</xdr:colOff>
      <xdr:row>63</xdr:row>
      <xdr:rowOff>133807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93454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83159</xdr:rowOff>
    </xdr:from>
    <xdr:to>
      <xdr:col>102</xdr:col>
      <xdr:colOff>165100</xdr:colOff>
      <xdr:row>64</xdr:row>
      <xdr:rowOff>13309</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133807</xdr:rowOff>
    </xdr:from>
    <xdr:to>
      <xdr:col>107</xdr:col>
      <xdr:colOff>50800</xdr:colOff>
      <xdr:row>63</xdr:row>
      <xdr:rowOff>133959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3515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83236</xdr:rowOff>
    </xdr:from>
    <xdr:to>
      <xdr:col>98</xdr:col>
      <xdr:colOff>38100</xdr:colOff>
      <xdr:row>64</xdr:row>
      <xdr:rowOff>13386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133959</xdr:rowOff>
    </xdr:from>
    <xdr:to>
      <xdr:col>102</xdr:col>
      <xdr:colOff>114300</xdr:colOff>
      <xdr:row>63</xdr:row>
      <xdr:rowOff>134036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3530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3674</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7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4284</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4436</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4513</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25400</xdr:rowOff>
    </xdr:from>
    <xdr:to>
      <xdr:col>85</xdr:col>
      <xdr:colOff>177800</xdr:colOff>
      <xdr:row>79</xdr:row>
      <xdr:rowOff>127000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48277</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99695</xdr:rowOff>
    </xdr:from>
    <xdr:to>
      <xdr:col>81</xdr:col>
      <xdr:colOff>101600</xdr:colOff>
      <xdr:row>80</xdr:row>
      <xdr:rowOff>29845</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76200</xdr:rowOff>
    </xdr:from>
    <xdr:to>
      <xdr:col>85</xdr:col>
      <xdr:colOff>127000</xdr:colOff>
      <xdr:row>79</xdr:row>
      <xdr:rowOff>150495</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5481300" y="136207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80645</xdr:rowOff>
    </xdr:from>
    <xdr:to>
      <xdr:col>76</xdr:col>
      <xdr:colOff>165100</xdr:colOff>
      <xdr:row>80</xdr:row>
      <xdr:rowOff>10795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131445</xdr:rowOff>
    </xdr:from>
    <xdr:to>
      <xdr:col>81</xdr:col>
      <xdr:colOff>50800</xdr:colOff>
      <xdr:row>79</xdr:row>
      <xdr:rowOff>150495</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3675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29211</xdr:rowOff>
    </xdr:from>
    <xdr:to>
      <xdr:col>72</xdr:col>
      <xdr:colOff>38100</xdr:colOff>
      <xdr:row>79</xdr:row>
      <xdr:rowOff>130811</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80011</xdr:rowOff>
    </xdr:from>
    <xdr:to>
      <xdr:col>76</xdr:col>
      <xdr:colOff>114300</xdr:colOff>
      <xdr:row>79</xdr:row>
      <xdr:rowOff>131445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36245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151130</xdr:rowOff>
    </xdr:from>
    <xdr:to>
      <xdr:col>67</xdr:col>
      <xdr:colOff>101600</xdr:colOff>
      <xdr:row>79</xdr:row>
      <xdr:rowOff>81280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30480</xdr:rowOff>
    </xdr:from>
    <xdr:to>
      <xdr:col>71</xdr:col>
      <xdr:colOff>177800</xdr:colOff>
      <xdr:row>79</xdr:row>
      <xdr:rowOff>80011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35750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46372</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27322</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147338</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97807</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81</xdr:row>
      <xdr:rowOff>57150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1323300" y="13716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81</xdr:row>
      <xdr:rowOff>57150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3849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124461</xdr:rowOff>
    </xdr:from>
    <xdr:to>
      <xdr:col>81</xdr:col>
      <xdr:colOff>101600</xdr:colOff>
      <xdr:row>103</xdr:row>
      <xdr:rowOff>54611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3811</xdr:rowOff>
    </xdr:from>
    <xdr:to>
      <xdr:col>85</xdr:col>
      <xdr:colOff>127000</xdr:colOff>
      <xdr:row>103</xdr:row>
      <xdr:rowOff>49530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7663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42545</xdr:rowOff>
    </xdr:from>
    <xdr:to>
      <xdr:col>76</xdr:col>
      <xdr:colOff>165100</xdr:colOff>
      <xdr:row>103</xdr:row>
      <xdr:rowOff>144145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93345</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4592300" y="176631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636</xdr:rowOff>
    </xdr:from>
    <xdr:to>
      <xdr:col>72</xdr:col>
      <xdr:colOff>38100</xdr:colOff>
      <xdr:row>103</xdr:row>
      <xdr:rowOff>102236</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51436</xdr:rowOff>
    </xdr:from>
    <xdr:to>
      <xdr:col>76</xdr:col>
      <xdr:colOff>114300</xdr:colOff>
      <xdr:row>103</xdr:row>
      <xdr:rowOff>93345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77107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147320</xdr:rowOff>
    </xdr:from>
    <xdr:to>
      <xdr:col>67</xdr:col>
      <xdr:colOff>101600</xdr:colOff>
      <xdr:row>103</xdr:row>
      <xdr:rowOff>77470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26670</xdr:rowOff>
    </xdr:from>
    <xdr:to>
      <xdr:col>71</xdr:col>
      <xdr:colOff>177800</xdr:colOff>
      <xdr:row>103</xdr:row>
      <xdr:rowOff>51436</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76860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71138</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160672</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118763</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93997</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103140</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104</xdr:row>
      <xdr:rowOff>133350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1323300" y="179618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87122</xdr:rowOff>
    </xdr:from>
    <xdr:to>
      <xdr:col>107</xdr:col>
      <xdr:colOff>101600</xdr:colOff>
      <xdr:row>105</xdr:row>
      <xdr:rowOff>17272</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137922</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0434300" y="17964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89408</xdr:rowOff>
    </xdr:from>
    <xdr:to>
      <xdr:col>102</xdr:col>
      <xdr:colOff>165100</xdr:colOff>
      <xdr:row>105</xdr:row>
      <xdr:rowOff>19558</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137922</xdr:rowOff>
    </xdr:from>
    <xdr:to>
      <xdr:col>107</xdr:col>
      <xdr:colOff>50800</xdr:colOff>
      <xdr:row>104</xdr:row>
      <xdr:rowOff>140208</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9545300" y="179687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66548</xdr:rowOff>
    </xdr:from>
    <xdr:to>
      <xdr:col>98</xdr:col>
      <xdr:colOff>38100</xdr:colOff>
      <xdr:row>104</xdr:row>
      <xdr:rowOff>168148</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117348</xdr:rowOff>
    </xdr:from>
    <xdr:to>
      <xdr:col>102</xdr:col>
      <xdr:colOff>114300</xdr:colOff>
      <xdr:row>104</xdr:row>
      <xdr:rowOff>140208</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8656300" y="17948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36085</xdr:rowOff>
    </xdr:from>
    <xdr:ext cx="469744" cy="259045"/>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13225</xdr:rowOff>
    </xdr:from>
    <xdr:ext cx="469744" cy="259045"/>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なく、老朽化が比較的進んでいないと考えるが、学校施設、公民館は類似団体の上昇率よりも高いため、今後の推移を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一人当たりの資産量については、橋りょう・トンネル、公営住宅、学校施設が類似団体内平均を下回っている一方で、認定こども園・幼稚園・保育所、児童館、公民館は平均を大きく上回っている。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各施設の個別施設計画の下で「予防保全・計画的保全」による長寿命化を実行するとともに、人口減少の中で必要なサービス水準を確保しつつ健全な財政運営を行うため、施設総量の適正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66,730
65,445
289.98
40,455,268
39,228,298
1,098,634
17,550,475
28,724,642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4173</xdr:rowOff>
    </xdr:from>
    <xdr:to>
      <xdr:col>24</xdr:col>
      <xdr:colOff>114300</xdr:colOff>
      <xdr:row>35</xdr:row>
      <xdr:rowOff>105773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27050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133169</xdr:rowOff>
    </xdr:from>
    <xdr:to>
      <xdr:col>20</xdr:col>
      <xdr:colOff>38100</xdr:colOff>
      <xdr:row>35</xdr:row>
      <xdr:rowOff>63319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12519</xdr:rowOff>
    </xdr:from>
    <xdr:to>
      <xdr:col>24</xdr:col>
      <xdr:colOff>63500</xdr:colOff>
      <xdr:row>35</xdr:row>
      <xdr:rowOff>54973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132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38463</xdr:rowOff>
    </xdr:from>
    <xdr:to>
      <xdr:col>15</xdr:col>
      <xdr:colOff>101600</xdr:colOff>
      <xdr:row>35</xdr:row>
      <xdr:rowOff>140063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12519</xdr:rowOff>
    </xdr:from>
    <xdr:to>
      <xdr:col>19</xdr:col>
      <xdr:colOff>177800</xdr:colOff>
      <xdr:row>35</xdr:row>
      <xdr:rowOff>89263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01326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5806</xdr:rowOff>
    </xdr:from>
    <xdr:to>
      <xdr:col>10</xdr:col>
      <xdr:colOff>165100</xdr:colOff>
      <xdr:row>35</xdr:row>
      <xdr:rowOff>107406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56606</xdr:rowOff>
    </xdr:from>
    <xdr:to>
      <xdr:col>15</xdr:col>
      <xdr:colOff>50800</xdr:colOff>
      <xdr:row>35</xdr:row>
      <xdr:rowOff>89263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057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144599</xdr:rowOff>
    </xdr:from>
    <xdr:to>
      <xdr:col>6</xdr:col>
      <xdr:colOff>38100</xdr:colOff>
      <xdr:row>35</xdr:row>
      <xdr:rowOff>74749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23949</xdr:rowOff>
    </xdr:from>
    <xdr:to>
      <xdr:col>10</xdr:col>
      <xdr:colOff>114300</xdr:colOff>
      <xdr:row>35</xdr:row>
      <xdr:rowOff>56606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0246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79846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156590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81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123933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91276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114300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37</xdr:row>
      <xdr:rowOff>95250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286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95250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44450</xdr:rowOff>
    </xdr:from>
    <xdr:to>
      <xdr:col>36</xdr:col>
      <xdr:colOff>165100</xdr:colOff>
      <xdr:row>37</xdr:row>
      <xdr:rowOff>146050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95250</xdr:rowOff>
    </xdr:from>
    <xdr:to>
      <xdr:col>41</xdr:col>
      <xdr:colOff>50800</xdr:colOff>
      <xdr:row>37</xdr:row>
      <xdr:rowOff>95250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162577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83276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156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911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151674</xdr:rowOff>
    </xdr:from>
    <xdr:to>
      <xdr:col>10</xdr:col>
      <xdr:colOff>165100</xdr:colOff>
      <xdr:row>61</xdr:row>
      <xdr:rowOff>81824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31024</xdr:rowOff>
    </xdr:from>
    <xdr:to>
      <xdr:col>15</xdr:col>
      <xdr:colOff>50800</xdr:colOff>
      <xdr:row>61</xdr:row>
      <xdr:rowOff>32657</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894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61</xdr:row>
      <xdr:rowOff>31024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287000"/>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99984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72951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133985</xdr:rowOff>
    </xdr:from>
    <xdr:to>
      <xdr:col>55</xdr:col>
      <xdr:colOff>50800</xdr:colOff>
      <xdr:row>63</xdr:row>
      <xdr:rowOff>64135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112412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133985</xdr:rowOff>
    </xdr:from>
    <xdr:to>
      <xdr:col>50</xdr:col>
      <xdr:colOff>165100</xdr:colOff>
      <xdr:row>63</xdr:row>
      <xdr:rowOff>64135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13335</xdr:rowOff>
    </xdr:from>
    <xdr:to>
      <xdr:col>55</xdr:col>
      <xdr:colOff>0</xdr:colOff>
      <xdr:row>63</xdr:row>
      <xdr:rowOff>13335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814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xdr:rowOff>
    </xdr:from>
    <xdr:to>
      <xdr:col>50</xdr:col>
      <xdr:colOff>114300</xdr:colOff>
      <xdr:row>63</xdr:row>
      <xdr:rowOff>15240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15240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23495</xdr:rowOff>
    </xdr:from>
    <xdr:to>
      <xdr:col>36</xdr:col>
      <xdr:colOff>165100</xdr:colOff>
      <xdr:row>63</xdr:row>
      <xdr:rowOff>125095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74295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8165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55262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116222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131445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9636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143511</xdr:rowOff>
    </xdr:from>
    <xdr:to>
      <xdr:col>15</xdr:col>
      <xdr:colOff>101600</xdr:colOff>
      <xdr:row>83</xdr:row>
      <xdr:rowOff>73661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83</xdr:row>
      <xdr:rowOff>22861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908300" y="139636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22861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1998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34925</xdr:rowOff>
    </xdr:from>
    <xdr:to>
      <xdr:col>6</xdr:col>
      <xdr:colOff>38100</xdr:colOff>
      <xdr:row>82</xdr:row>
      <xdr:rowOff>136525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85725</xdr:rowOff>
    </xdr:from>
    <xdr:to>
      <xdr:col>10</xdr:col>
      <xdr:colOff>114300</xdr:colOff>
      <xdr:row>82</xdr:row>
      <xdr:rowOff>140970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1446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127652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140970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85</xdr:row>
      <xdr:rowOff>140970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5221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120396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120396</xdr:rowOff>
    </xdr:from>
    <xdr:to>
      <xdr:col>41</xdr:col>
      <xdr:colOff>50800</xdr:colOff>
      <xdr:row>84</xdr:row>
      <xdr:rowOff>120396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47914</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120287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79151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169092</xdr:rowOff>
    </xdr:from>
    <xdr:to>
      <xdr:col>15</xdr:col>
      <xdr:colOff>101600</xdr:colOff>
      <xdr:row>104</xdr:row>
      <xdr:rowOff>99242</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84364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78792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12519</xdr:rowOff>
    </xdr:from>
    <xdr:to>
      <xdr:col>15</xdr:col>
      <xdr:colOff>50800</xdr:colOff>
      <xdr:row>104</xdr:row>
      <xdr:rowOff>48442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78433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148045</xdr:rowOff>
    </xdr:from>
    <xdr:to>
      <xdr:col>10</xdr:col>
      <xdr:colOff>114300</xdr:colOff>
      <xdr:row>104</xdr:row>
      <xdr:rowOff>12519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78073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151691</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43922</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9639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170906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120106</xdr:rowOff>
    </xdr:from>
    <xdr:to>
      <xdr:col>41</xdr:col>
      <xdr:colOff>101600</xdr:colOff>
      <xdr:row>107</xdr:row>
      <xdr:rowOff>50256</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170906</xdr:rowOff>
    </xdr:from>
    <xdr:to>
      <xdr:col>45</xdr:col>
      <xdr:colOff>177800</xdr:colOff>
      <xdr:row>106</xdr:row>
      <xdr:rowOff>170906</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7861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120106</xdr:rowOff>
    </xdr:from>
    <xdr:to>
      <xdr:col>36</xdr:col>
      <xdr:colOff>165100</xdr:colOff>
      <xdr:row>107</xdr:row>
      <xdr:rowOff>50256</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170906</xdr:rowOff>
    </xdr:from>
    <xdr:to>
      <xdr:col>41</xdr:col>
      <xdr:colOff>50800</xdr:colOff>
      <xdr:row>106</xdr:row>
      <xdr:rowOff>170906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72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41383</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41383</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110490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9407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82731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9113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160927</xdr:rowOff>
    </xdr:from>
    <xdr:to>
      <xdr:col>72</xdr:col>
      <xdr:colOff>38100</xdr:colOff>
      <xdr:row>40</xdr:row>
      <xdr:rowOff>91077</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40277</xdr:rowOff>
    </xdr:from>
    <xdr:to>
      <xdr:col>76</xdr:col>
      <xdr:colOff>114300</xdr:colOff>
      <xdr:row>40</xdr:row>
      <xdr:rowOff>53340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898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159294</xdr:rowOff>
    </xdr:from>
    <xdr:to>
      <xdr:col>67</xdr:col>
      <xdr:colOff>101600</xdr:colOff>
      <xdr:row>40</xdr:row>
      <xdr:rowOff>89444</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38644</xdr:rowOff>
    </xdr:from>
    <xdr:to>
      <xdr:col>71</xdr:col>
      <xdr:colOff>177800</xdr:colOff>
      <xdr:row>40</xdr:row>
      <xdr:rowOff>40277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966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82204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80571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136125</xdr:rowOff>
    </xdr:from>
    <xdr:to>
      <xdr:col>116</xdr:col>
      <xdr:colOff>114300</xdr:colOff>
      <xdr:row>40</xdr:row>
      <xdr:rowOff>66275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8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159002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67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125280</xdr:rowOff>
    </xdr:from>
    <xdr:to>
      <xdr:col>112</xdr:col>
      <xdr:colOff>38100</xdr:colOff>
      <xdr:row>40</xdr:row>
      <xdr:rowOff>55430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8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4630</xdr:rowOff>
    </xdr:from>
    <xdr:to>
      <xdr:col>116</xdr:col>
      <xdr:colOff>63500</xdr:colOff>
      <xdr:row>40</xdr:row>
      <xdr:rowOff>15475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6862630"/>
          <a:ext cx="8382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100838</xdr:rowOff>
    </xdr:from>
    <xdr:to>
      <xdr:col>107</xdr:col>
      <xdr:colOff>101600</xdr:colOff>
      <xdr:row>40</xdr:row>
      <xdr:rowOff>30988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151638</xdr:rowOff>
    </xdr:from>
    <xdr:to>
      <xdr:col>111</xdr:col>
      <xdr:colOff>177800</xdr:colOff>
      <xdr:row>40</xdr:row>
      <xdr:rowOff>4630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0434300" y="6838188"/>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113319</xdr:rowOff>
    </xdr:from>
    <xdr:to>
      <xdr:col>102</xdr:col>
      <xdr:colOff>165100</xdr:colOff>
      <xdr:row>40</xdr:row>
      <xdr:rowOff>43469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7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151638</xdr:rowOff>
    </xdr:from>
    <xdr:to>
      <xdr:col>107</xdr:col>
      <xdr:colOff>50800</xdr:colOff>
      <xdr:row>39</xdr:row>
      <xdr:rowOff>164119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838188"/>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113664</xdr:rowOff>
    </xdr:from>
    <xdr:to>
      <xdr:col>98</xdr:col>
      <xdr:colOff>38100</xdr:colOff>
      <xdr:row>40</xdr:row>
      <xdr:rowOff>43814</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8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164119</xdr:rowOff>
    </xdr:from>
    <xdr:to>
      <xdr:col>102</xdr:col>
      <xdr:colOff>114300</xdr:colOff>
      <xdr:row>39</xdr:row>
      <xdr:rowOff>164464</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85066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71957</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58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47515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5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59996</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57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60341</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57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95811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60</xdr:row>
      <xdr:rowOff>168184</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4078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58601</xdr:rowOff>
    </xdr:from>
    <xdr:to>
      <xdr:col>76</xdr:col>
      <xdr:colOff>165100</xdr:colOff>
      <xdr:row>60</xdr:row>
      <xdr:rowOff>160201</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120831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3964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9616</xdr:rowOff>
    </xdr:from>
    <xdr:to>
      <xdr:col>72</xdr:col>
      <xdr:colOff>38100</xdr:colOff>
      <xdr:row>60</xdr:row>
      <xdr:rowOff>111216</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60416</xdr:rowOff>
    </xdr:from>
    <xdr:to>
      <xdr:col>76</xdr:col>
      <xdr:colOff>114300</xdr:colOff>
      <xdr:row>60</xdr:row>
      <xdr:rowOff>109401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3474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60416</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2967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102343</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19050</xdr:rowOff>
    </xdr:from>
    <xdr:to>
      <xdr:col>116</xdr:col>
      <xdr:colOff>114300</xdr:colOff>
      <xdr:row>59</xdr:row>
      <xdr:rowOff>120650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41927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19050</xdr:rowOff>
    </xdr:from>
    <xdr:to>
      <xdr:col>112</xdr:col>
      <xdr:colOff>38100</xdr:colOff>
      <xdr:row>59</xdr:row>
      <xdr:rowOff>120650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69850</xdr:rowOff>
    </xdr:from>
    <xdr:to>
      <xdr:col>116</xdr:col>
      <xdr:colOff>63500</xdr:colOff>
      <xdr:row>59</xdr:row>
      <xdr:rowOff>69850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18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127000</xdr:rowOff>
    </xdr:from>
    <xdr:to>
      <xdr:col>107</xdr:col>
      <xdr:colOff>101600</xdr:colOff>
      <xdr:row>59</xdr:row>
      <xdr:rowOff>57150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6350</xdr:rowOff>
    </xdr:from>
    <xdr:to>
      <xdr:col>111</xdr:col>
      <xdr:colOff>177800</xdr:colOff>
      <xdr:row>59</xdr:row>
      <xdr:rowOff>69850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12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127000</xdr:rowOff>
    </xdr:from>
    <xdr:to>
      <xdr:col>102</xdr:col>
      <xdr:colOff>165100</xdr:colOff>
      <xdr:row>59</xdr:row>
      <xdr:rowOff>57150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6350</xdr:rowOff>
    </xdr:from>
    <xdr:to>
      <xdr:col>107</xdr:col>
      <xdr:colOff>50800</xdr:colOff>
      <xdr:row>59</xdr:row>
      <xdr:rowOff>6350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12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127000</xdr:rowOff>
    </xdr:from>
    <xdr:to>
      <xdr:col>98</xdr:col>
      <xdr:colOff>38100</xdr:colOff>
      <xdr:row>59</xdr:row>
      <xdr:rowOff>57150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6350</xdr:rowOff>
    </xdr:from>
    <xdr:to>
      <xdr:col>102</xdr:col>
      <xdr:colOff>114300</xdr:colOff>
      <xdr:row>59</xdr:row>
      <xdr:rowOff>6350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12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137177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73677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73677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73677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83</xdr:row>
      <xdr:rowOff>10342</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419823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139337</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417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28121</xdr:rowOff>
    </xdr:from>
    <xdr:to>
      <xdr:col>72</xdr:col>
      <xdr:colOff>38100</xdr:colOff>
      <xdr:row>82</xdr:row>
      <xdr:rowOff>129721</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78921</xdr:rowOff>
    </xdr:from>
    <xdr:to>
      <xdr:col>76</xdr:col>
      <xdr:colOff>114300</xdr:colOff>
      <xdr:row>82</xdr:row>
      <xdr:rowOff>119743</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41378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82</xdr:row>
      <xdr:rowOff>78921</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814300" y="141051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35214</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146248</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113591</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74676</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113756</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0800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77832</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076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74568</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0441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41911</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139716</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170906</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34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12519</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83446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15784</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15784</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a:off x="18656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昨年度から引き続き、体育館・プール、一般廃棄物処理施設、保健センター・保健所、庁舎となっていたが、今年度はそれらの施設に加えて市民会館、消防施設も平均を上回っている状況である。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特に、一般廃棄物処理施設（</a:t>
          </a:r>
          <a:r>
            <a:rPr kumimoji="1" lang="en-US" altLang="ja-JP" sz="1100">
              <a:solidFill>
                <a:schemeClr val="dk1"/>
              </a:solidFill>
              <a:effectLst/>
              <a:latin typeface="+mn-lt"/>
              <a:ea typeface="+mn-ea"/>
              <a:cs typeface="+mn-cs"/>
            </a:rPr>
            <a:t>80.1</a:t>
          </a:r>
          <a:r>
            <a:rPr kumimoji="1" lang="ja-JP" altLang="en-US" sz="1100">
              <a:solidFill>
                <a:schemeClr val="dk1"/>
              </a:solidFill>
              <a:effectLst/>
              <a:latin typeface="+mn-lt"/>
              <a:ea typeface="+mn-ea"/>
              <a:cs typeface="+mn-cs"/>
            </a:rPr>
            <a:t>％）を筆頭に体育館・プール（</a:t>
          </a:r>
          <a:r>
            <a:rPr kumimoji="1" lang="en-US" altLang="ja-JP" sz="1100">
              <a:solidFill>
                <a:schemeClr val="dk1"/>
              </a:solidFill>
              <a:effectLst/>
              <a:latin typeface="+mn-lt"/>
              <a:ea typeface="+mn-ea"/>
              <a:cs typeface="+mn-cs"/>
            </a:rPr>
            <a:t>65.6</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62.8</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60.3</a:t>
          </a:r>
          <a:r>
            <a:rPr kumimoji="1" lang="ja-JP" altLang="en-US" sz="1100">
              <a:solidFill>
                <a:schemeClr val="dk1"/>
              </a:solidFill>
              <a:effectLst/>
              <a:latin typeface="+mn-lt"/>
              <a:ea typeface="+mn-ea"/>
              <a:cs typeface="+mn-cs"/>
            </a:rPr>
            <a:t>％）はいずれも</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％を超えており、今後の大規模修繕で多額の費用負担が予想される。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一人当たりの資産量については、</a:t>
          </a:r>
          <a:r>
            <a:rPr kumimoji="1" lang="ja-JP" altLang="en-US" sz="1100">
              <a:solidFill>
                <a:schemeClr val="dk1"/>
              </a:solidFill>
              <a:effectLst/>
              <a:latin typeface="+mn-lt"/>
              <a:ea typeface="+mn-ea"/>
              <a:cs typeface="+mn-cs"/>
            </a:rPr>
            <a:t>体育館・プール、福祉施設、市民会館、消防施設</a:t>
          </a:r>
          <a:r>
            <a:rPr kumimoji="1" lang="ja-JP" altLang="ja-JP" sz="1100">
              <a:solidFill>
                <a:schemeClr val="dk1"/>
              </a:solidFill>
              <a:effectLst/>
              <a:latin typeface="+mn-lt"/>
              <a:ea typeface="+mn-ea"/>
              <a:cs typeface="+mn-cs"/>
            </a:rPr>
            <a:t>が類似団体内平均を下回っている一方で、</a:t>
          </a:r>
          <a:r>
            <a:rPr kumimoji="1" lang="ja-JP" altLang="en-US" sz="1100">
              <a:solidFill>
                <a:schemeClr val="dk1"/>
              </a:solidFill>
              <a:effectLst/>
              <a:latin typeface="+mn-lt"/>
              <a:ea typeface="+mn-ea"/>
              <a:cs typeface="+mn-cs"/>
            </a:rPr>
            <a:t>図書館、保健センター・保健所</a:t>
          </a:r>
          <a:r>
            <a:rPr kumimoji="1" lang="ja-JP" altLang="ja-JP" sz="1100">
              <a:solidFill>
                <a:schemeClr val="dk1"/>
              </a:solidFill>
              <a:effectLst/>
              <a:latin typeface="+mn-lt"/>
              <a:ea typeface="+mn-ea"/>
              <a:cs typeface="+mn-cs"/>
            </a:rPr>
            <a:t>は平均を大きく上回っている。</a:t>
          </a:r>
          <a:endParaRPr lang="ja-JP" altLang="ja-JP" sz="1400">
            <a:effectLst/>
          </a:endParaRPr>
        </a:p>
        <a:p>
          <a:r>
            <a:rPr kumimoji="1" lang="ja-JP" altLang="ja-JP" sz="1100">
              <a:solidFill>
                <a:schemeClr val="dk1"/>
              </a:solidFill>
              <a:effectLst/>
              <a:latin typeface="+mn-lt"/>
              <a:ea typeface="+mn-ea"/>
              <a:cs typeface="+mn-cs"/>
            </a:rPr>
            <a:t>　今後は、公共施設等総合管理計画及び各施設の個別施設計画の下で「予防保全・計画的保全」による長寿命化を実行するとともに、人口減少の中で必要なサービス</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を確保しつつ健全な財政運営を行うため、施設総量の適正化を図る。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66,730
65,445
289.98
40,455,268
39,228,298
1,098,634
17,550,475
28,724,642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財政力指数は、前年度から０</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０１ポイント減少して０．６４となった。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依然として類似団体内平均を下回っているが、全国平均及び長野県平均よりは高い水準で推移している。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今後は、高齢人口の増加などに伴い社会保障費が増加傾向で推移することに加え、人口減少などに伴い市税などの自主財源が減少傾向で推移する厳しい財政状況が見込まれることから、引き続き行政改革や</a:t>
          </a:r>
          <a:r>
            <a:rPr kumimoji="1" lang="en-US" altLang="ja-JP" sz="1300" baseline="0">
              <a:latin typeface="ＭＳ Ｐゴシック" panose="020B0600070205080204" pitchFamily="50" charset="-128"/>
              <a:ea typeface="ＭＳ Ｐゴシック" panose="020B0600070205080204" pitchFamily="50" charset="-128"/>
            </a:rPr>
            <a:t>DX</a:t>
          </a:r>
          <a:r>
            <a:rPr kumimoji="1" lang="ja-JP" altLang="en-US" sz="1300" baseline="0">
              <a:latin typeface="ＭＳ Ｐゴシック" panose="020B0600070205080204" pitchFamily="50" charset="-128"/>
              <a:ea typeface="ＭＳ Ｐゴシック" panose="020B0600070205080204" pitchFamily="50" charset="-128"/>
            </a:rPr>
            <a:t>推進による生産性向上を図ることで、持続可能な財政運営を堅持する。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経常収支比率は、前年度と同率の８９．８％となった。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これは、生活保護費などの扶助費が増加した一方で、経常的な一般財源等についても増加したことによるものである。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経常収支比率は、平成２８年度以降改善傾向で推移しているものの、今後、義務的経費や物件費などの増加が見込まれることから、行政評価による事務事業の見直しなどにより、経常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62</xdr:row>
      <xdr:rowOff>153035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82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62</xdr:row>
      <xdr:rowOff>153035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648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63</xdr:row>
      <xdr:rowOff>72072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6483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96203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734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21272</xdr:rowOff>
    </xdr:from>
    <xdr:to>
      <xdr:col>11</xdr:col>
      <xdr:colOff>82550</xdr:colOff>
      <xdr:row>63</xdr:row>
      <xdr:rowOff>122872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133049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人口一人当たり人件費・物件費等決算額は、前年度から１，２８５円増加し、１４４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２２１円となった。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これは、新型コロナウイルス感染症への対応に伴い人件費などが臨時的に増加したためである。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本市では、コロナ前から他団体に比べ高い水準で推移していることから、今後、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の推進などで生産性を向上させることにより、人件費・物件費などの行政コストの抑制・削減を図る。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87116</xdr:rowOff>
    </xdr:from>
    <xdr:to>
      <xdr:col>23</xdr:col>
      <xdr:colOff>133350</xdr:colOff>
      <xdr:row>82</xdr:row>
      <xdr:rowOff>97451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46016"/>
          <a:ext cx="8382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64360</xdr:rowOff>
    </xdr:from>
    <xdr:to>
      <xdr:col>19</xdr:col>
      <xdr:colOff>133350</xdr:colOff>
      <xdr:row>82</xdr:row>
      <xdr:rowOff>87116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3260"/>
          <a:ext cx="889000" cy="2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64360</xdr:rowOff>
    </xdr:from>
    <xdr:to>
      <xdr:col>15</xdr:col>
      <xdr:colOff>82550</xdr:colOff>
      <xdr:row>82</xdr:row>
      <xdr:rowOff>69428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23260"/>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44252</xdr:rowOff>
    </xdr:from>
    <xdr:to>
      <xdr:col>11</xdr:col>
      <xdr:colOff>31750</xdr:colOff>
      <xdr:row>82</xdr:row>
      <xdr:rowOff>69428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03152"/>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46651</xdr:rowOff>
    </xdr:from>
    <xdr:to>
      <xdr:col>23</xdr:col>
      <xdr:colOff>184150</xdr:colOff>
      <xdr:row>82</xdr:row>
      <xdr:rowOff>148251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18728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36316</xdr:rowOff>
    </xdr:from>
    <xdr:to>
      <xdr:col>19</xdr:col>
      <xdr:colOff>184150</xdr:colOff>
      <xdr:row>82</xdr:row>
      <xdr:rowOff>137916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122693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8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13560</xdr:rowOff>
    </xdr:from>
    <xdr:to>
      <xdr:col>15</xdr:col>
      <xdr:colOff>133350</xdr:colOff>
      <xdr:row>82</xdr:row>
      <xdr:rowOff>115160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99937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18628</xdr:rowOff>
    </xdr:from>
    <xdr:to>
      <xdr:col>11</xdr:col>
      <xdr:colOff>82550</xdr:colOff>
      <xdr:row>82</xdr:row>
      <xdr:rowOff>120228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105005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6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164902</xdr:rowOff>
    </xdr:from>
    <xdr:to>
      <xdr:col>7</xdr:col>
      <xdr:colOff>31750</xdr:colOff>
      <xdr:row>82</xdr:row>
      <xdr:rowOff>95052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79829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ラスパイレス指数は、前年度から０．１ポイント増加して９８．３となった。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前年度に引き続き類似団体内平均及び全国市平均を下回っていることから、今後も引き続き適正な給与水準の維持に努める。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109361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9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95955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307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3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人口１，０００人当たり職員数は、前年度から０．２１人減少して７．５２人となった。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全国平均及び長野県平均は下回っているものの、類似団体内平均を上回る水準で推移していることから、計画的な定員管理などにより、更なる適正化を図る。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110807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69848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110807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2663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108796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726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106786</xdr:rowOff>
    </xdr:from>
    <xdr:to>
      <xdr:col>68</xdr:col>
      <xdr:colOff>152400</xdr:colOff>
      <xdr:row>62</xdr:row>
      <xdr:rowOff>108796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73668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161307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60007</xdr:rowOff>
    </xdr:from>
    <xdr:to>
      <xdr:col>77</xdr:col>
      <xdr:colOff>95250</xdr:colOff>
      <xdr:row>62</xdr:row>
      <xdr:rowOff>161607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146384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45931</xdr:rowOff>
    </xdr:from>
    <xdr:to>
      <xdr:col>73</xdr:col>
      <xdr:colOff>44450</xdr:colOff>
      <xdr:row>62</xdr:row>
      <xdr:rowOff>147531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132308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57996</xdr:rowOff>
    </xdr:from>
    <xdr:to>
      <xdr:col>68</xdr:col>
      <xdr:colOff>203200</xdr:colOff>
      <xdr:row>62</xdr:row>
      <xdr:rowOff>159596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144373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55986</xdr:rowOff>
    </xdr:from>
    <xdr:to>
      <xdr:col>64</xdr:col>
      <xdr:colOff>152400</xdr:colOff>
      <xdr:row>62</xdr:row>
      <xdr:rowOff>157586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142363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実質公債費比率は、前年度と同率の６．２％となった。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これは、公債費決算額が増加した一方で、標準財政規模も増加したことによるものである。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普通建設事業費の財源に占める地方債の割合が年々高まっていることから、臨時財政対策債を除く地方債残高に目標値を設定するとともに、交付税算入率の高い地方債の活用などにより、実質公債費比率の抑制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1524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49784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98044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0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107696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5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将来負担比率は、前年度から０．８ポイント減少して２４．９％となった。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会計の地方債残高が総合体育館建設に係る借入などにより増加したものの、公営企業会計及び一部事務組合等の地方債残高が軒並み減少したことや、財政規模が増加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今後は、臨時財政対策債を除く地方債残高の目標値を定め、地方債残高を抑制することで、更なる将来負担比率の改善を図る。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170646</xdr:rowOff>
    </xdr:from>
    <xdr:to>
      <xdr:col>81</xdr:col>
      <xdr:colOff>44450</xdr:colOff>
      <xdr:row>15</xdr:row>
      <xdr:rowOff>5630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70946"/>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5630</xdr:rowOff>
    </xdr:from>
    <xdr:to>
      <xdr:col>77</xdr:col>
      <xdr:colOff>44450</xdr:colOff>
      <xdr:row>15</xdr:row>
      <xdr:rowOff>14478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7738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14478</xdr:rowOff>
    </xdr:from>
    <xdr:to>
      <xdr:col>72</xdr:col>
      <xdr:colOff>203200</xdr:colOff>
      <xdr:row>15</xdr:row>
      <xdr:rowOff>106976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58622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106976</xdr:rowOff>
    </xdr:from>
    <xdr:to>
      <xdr:col>68</xdr:col>
      <xdr:colOff>152400</xdr:colOff>
      <xdr:row>15</xdr:row>
      <xdr:rowOff>135128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6787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119846</xdr:rowOff>
    </xdr:from>
    <xdr:to>
      <xdr:col>81</xdr:col>
      <xdr:colOff>95250</xdr:colOff>
      <xdr:row>15</xdr:row>
      <xdr:rowOff>49996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136373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6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126280</xdr:rowOff>
    </xdr:from>
    <xdr:to>
      <xdr:col>77</xdr:col>
      <xdr:colOff>95250</xdr:colOff>
      <xdr:row>15</xdr:row>
      <xdr:rowOff>56430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41207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6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50055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56176</xdr:rowOff>
    </xdr:from>
    <xdr:to>
      <xdr:col>68</xdr:col>
      <xdr:colOff>203200</xdr:colOff>
      <xdr:row>15</xdr:row>
      <xdr:rowOff>157776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142553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1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84328</xdr:rowOff>
    </xdr:from>
    <xdr:to>
      <xdr:col>64</xdr:col>
      <xdr:colOff>152400</xdr:colOff>
      <xdr:row>16</xdr:row>
      <xdr:rowOff>14478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170705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66,730
65,445
289.98
40,455,268
39,228,298
1,098,634
17,550,475
28,724,642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人件費は、前年度から１．９ポイント増加して２８．４％となった。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これは、令和２年度から会計年度任用職員制度が開始されたことに伴い、前年度まで物件費に算入されていた臨時職員の賃金分が人件費に加算されたことなどによるものである。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依然として類似団体内平均、全国平均及び長野県平均を上回る水準で推移していることから、今後は計画的な定員管理や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物件費は、前年度から１．９ポイント減少して１４．０％となった。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これは、令和２年度から会計年度任用職員制度が開始されたことに伴い、前年度まで物件費に算入していた臨時職員の賃金を人件費に算入することとされたためである。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依然として類似団体内平均を下回る水準で推移しているものの、今後は総合体育館運営費などの純増が予定さていることから、</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083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7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扶助費は、前年度から０．３ポイント低下して８．８％となった。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これは、新型コロナウイルス感染症の影響による受診控えなどにより生活保護費などの経常的な扶助費が減少したことによるものである。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及び全国平均を下回る水準で推移しているものの、今後は増加傾向で推移する見込みであることから、生活保護受給者の健康管理支援事業などを推進することで、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105228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30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105228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09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54</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11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その他は、前年度から０．１ポイント減少して９．６％となった。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適正な水準を維持するとともに、国民健康保険事業、介護保険事業、後期高齢者医療事業などへの法定外繰出金が発生しないよう、各特別会計の適正な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22225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139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22225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13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60325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13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60325</xdr:rowOff>
    </xdr:from>
    <xdr:to>
      <xdr:col>69</xdr:col>
      <xdr:colOff>92075</xdr:colOff>
      <xdr:row>56</xdr:row>
      <xdr:rowOff>60325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61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142875</xdr:rowOff>
    </xdr:from>
    <xdr:to>
      <xdr:col>78</xdr:col>
      <xdr:colOff>120650</xdr:colOff>
      <xdr:row>56</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83202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4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xdr:rowOff>
    </xdr:from>
    <xdr:to>
      <xdr:col>65</xdr:col>
      <xdr:colOff>53975</xdr:colOff>
      <xdr:row>56</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121302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補助費等は、前年度から０．３ポイント増加して１２．５％となり、類似団体内平均を下回る水準となった。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本市では、行政評価による毎年の事業見直しに加え、３年毎に全庁的な補助金等の見直しを実施していることから、引き続き補助金等の適正化に努める。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168148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公債費は、前年度から０．１ポイント増加して１６．５％となった。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平成２８年度から減少傾向で推移していたが、総合体育館建設事業や学校空調設備整備事業などの財源として借り入れた地方債の償還開始などに伴い増加したものである。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今後も増加傾向で推移する見込みであることから、臨時財政対策債を除く地方債残高に目標値を設定することにより、公債費の減少を図る。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35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8128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35561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公債費以外は、前年度から０．１ポイント減って７３．４％となった。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76</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76</xdr:row>
      <xdr:rowOff>168148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19558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19558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136073</xdr:rowOff>
    </xdr:from>
    <xdr:to>
      <xdr:col>29</xdr:col>
      <xdr:colOff>127000</xdr:colOff>
      <xdr:row>15</xdr:row>
      <xdr:rowOff>136514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55448"/>
          <a:ext cx="647700" cy="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136073</xdr:rowOff>
    </xdr:from>
    <xdr:to>
      <xdr:col>26</xdr:col>
      <xdr:colOff>50800</xdr:colOff>
      <xdr:row>15</xdr:row>
      <xdr:rowOff>139731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55448"/>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139731</xdr:rowOff>
    </xdr:from>
    <xdr:to>
      <xdr:col>22</xdr:col>
      <xdr:colOff>114300</xdr:colOff>
      <xdr:row>15</xdr:row>
      <xdr:rowOff>167195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59106"/>
          <a:ext cx="698500" cy="2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167195</xdr:rowOff>
    </xdr:from>
    <xdr:to>
      <xdr:col>18</xdr:col>
      <xdr:colOff>177800</xdr:colOff>
      <xdr:row>16</xdr:row>
      <xdr:rowOff>39800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86570"/>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85714</xdr:rowOff>
    </xdr:from>
    <xdr:to>
      <xdr:col>29</xdr:col>
      <xdr:colOff>177800</xdr:colOff>
      <xdr:row>16</xdr:row>
      <xdr:rowOff>15864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0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102241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85273</xdr:rowOff>
    </xdr:from>
    <xdr:to>
      <xdr:col>26</xdr:col>
      <xdr:colOff>101600</xdr:colOff>
      <xdr:row>16</xdr:row>
      <xdr:rowOff>15423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0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25600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88931</xdr:rowOff>
    </xdr:from>
    <xdr:to>
      <xdr:col>22</xdr:col>
      <xdr:colOff>165100</xdr:colOff>
      <xdr:row>16</xdr:row>
      <xdr:rowOff>19081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0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29258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116395</xdr:rowOff>
    </xdr:from>
    <xdr:to>
      <xdr:col>19</xdr:col>
      <xdr:colOff>38100</xdr:colOff>
      <xdr:row>16</xdr:row>
      <xdr:rowOff>46545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56722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160450</xdr:rowOff>
    </xdr:from>
    <xdr:to>
      <xdr:col>15</xdr:col>
      <xdr:colOff>101600</xdr:colOff>
      <xdr:row>16</xdr:row>
      <xdr:rowOff>90600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7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100777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28016</xdr:rowOff>
    </xdr:from>
    <xdr:to>
      <xdr:col>29</xdr:col>
      <xdr:colOff>127000</xdr:colOff>
      <xdr:row>36</xdr:row>
      <xdr:rowOff>130048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81266"/>
          <a:ext cx="647700" cy="102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126695</xdr:rowOff>
    </xdr:from>
    <xdr:to>
      <xdr:col>26</xdr:col>
      <xdr:colOff>50800</xdr:colOff>
      <xdr:row>36</xdr:row>
      <xdr:rowOff>130048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79945"/>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89319</xdr:rowOff>
    </xdr:from>
    <xdr:to>
      <xdr:col>22</xdr:col>
      <xdr:colOff>114300</xdr:colOff>
      <xdr:row>36</xdr:row>
      <xdr:rowOff>126695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42569"/>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22568</xdr:rowOff>
    </xdr:from>
    <xdr:to>
      <xdr:col>18</xdr:col>
      <xdr:colOff>177800</xdr:colOff>
      <xdr:row>36</xdr:row>
      <xdr:rowOff>89319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75818"/>
          <a:ext cx="698500" cy="6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320116</xdr:rowOff>
    </xdr:from>
    <xdr:to>
      <xdr:col>29</xdr:col>
      <xdr:colOff>177800</xdr:colOff>
      <xdr:row>36</xdr:row>
      <xdr:rowOff>78816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3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165193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7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79248</xdr:rowOff>
    </xdr:from>
    <xdr:to>
      <xdr:col>26</xdr:col>
      <xdr:colOff>101600</xdr:colOff>
      <xdr:row>37</xdr:row>
      <xdr:rowOff>9398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3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165625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8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75895</xdr:rowOff>
    </xdr:from>
    <xdr:to>
      <xdr:col>22</xdr:col>
      <xdr:colOff>165100</xdr:colOff>
      <xdr:row>37</xdr:row>
      <xdr:rowOff>6045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162272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38519</xdr:rowOff>
    </xdr:from>
    <xdr:to>
      <xdr:col>19</xdr:col>
      <xdr:colOff>38100</xdr:colOff>
      <xdr:row>36</xdr:row>
      <xdr:rowOff>140119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9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124896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7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314668</xdr:rowOff>
    </xdr:from>
    <xdr:to>
      <xdr:col>15</xdr:col>
      <xdr:colOff>101600</xdr:colOff>
      <xdr:row>36</xdr:row>
      <xdr:rowOff>73368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2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83545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66,730
65,445
289.98
40,455,268
39,228,298
1,098,634
17,550,475
28,724,642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65462</xdr:rowOff>
    </xdr:from>
    <xdr:to>
      <xdr:col>24</xdr:col>
      <xdr:colOff>63500</xdr:colOff>
      <xdr:row>35</xdr:row>
      <xdr:rowOff>20142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4762"/>
          <a:ext cx="838200" cy="1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102572</xdr:rowOff>
    </xdr:from>
    <xdr:to>
      <xdr:col>19</xdr:col>
      <xdr:colOff>177800</xdr:colOff>
      <xdr:row>35</xdr:row>
      <xdr:rowOff>20142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31872"/>
          <a:ext cx="889000" cy="8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102572</xdr:rowOff>
    </xdr:from>
    <xdr:to>
      <xdr:col>15</xdr:col>
      <xdr:colOff>50800</xdr:colOff>
      <xdr:row>35</xdr:row>
      <xdr:rowOff>12293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1872"/>
          <a:ext cx="8890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161208</xdr:rowOff>
    </xdr:from>
    <xdr:to>
      <xdr:col>10</xdr:col>
      <xdr:colOff>114300</xdr:colOff>
      <xdr:row>35</xdr:row>
      <xdr:rowOff>12293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90508"/>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14662</xdr:rowOff>
    </xdr:from>
    <xdr:to>
      <xdr:col>24</xdr:col>
      <xdr:colOff>114300</xdr:colOff>
      <xdr:row>34</xdr:row>
      <xdr:rowOff>116262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37539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140792</xdr:rowOff>
    </xdr:from>
    <xdr:to>
      <xdr:col>20</xdr:col>
      <xdr:colOff>38100</xdr:colOff>
      <xdr:row>35</xdr:row>
      <xdr:rowOff>70942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87469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51772</xdr:rowOff>
    </xdr:from>
    <xdr:to>
      <xdr:col>15</xdr:col>
      <xdr:colOff>101600</xdr:colOff>
      <xdr:row>34</xdr:row>
      <xdr:rowOff>153372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169899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132943</xdr:rowOff>
    </xdr:from>
    <xdr:to>
      <xdr:col>10</xdr:col>
      <xdr:colOff>165100</xdr:colOff>
      <xdr:row>35</xdr:row>
      <xdr:rowOff>63093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79620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110408</xdr:rowOff>
    </xdr:from>
    <xdr:to>
      <xdr:col>6</xdr:col>
      <xdr:colOff>38100</xdr:colOff>
      <xdr:row>35</xdr:row>
      <xdr:rowOff>40558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57085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4807</xdr:rowOff>
    </xdr:from>
    <xdr:to>
      <xdr:col>24</xdr:col>
      <xdr:colOff>63500</xdr:colOff>
      <xdr:row>58</xdr:row>
      <xdr:rowOff>49421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48907"/>
          <a:ext cx="8382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4807</xdr:rowOff>
    </xdr:from>
    <xdr:to>
      <xdr:col>19</xdr:col>
      <xdr:colOff>177800</xdr:colOff>
      <xdr:row>58</xdr:row>
      <xdr:rowOff>40935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8907"/>
          <a:ext cx="889000" cy="3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24870</xdr:rowOff>
    </xdr:from>
    <xdr:to>
      <xdr:col>15</xdr:col>
      <xdr:colOff>50800</xdr:colOff>
      <xdr:row>58</xdr:row>
      <xdr:rowOff>40935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68970"/>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24870</xdr:rowOff>
    </xdr:from>
    <xdr:to>
      <xdr:col>10</xdr:col>
      <xdr:colOff>114300</xdr:colOff>
      <xdr:row>58</xdr:row>
      <xdr:rowOff>34050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8970"/>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170071</xdr:rowOff>
    </xdr:from>
    <xdr:to>
      <xdr:col>24</xdr:col>
      <xdr:colOff>114300</xdr:colOff>
      <xdr:row>58</xdr:row>
      <xdr:rowOff>100221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148498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125457</xdr:rowOff>
    </xdr:from>
    <xdr:to>
      <xdr:col>20</xdr:col>
      <xdr:colOff>38100</xdr:colOff>
      <xdr:row>58</xdr:row>
      <xdr:rowOff>55607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72134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161585</xdr:rowOff>
    </xdr:from>
    <xdr:to>
      <xdr:col>15</xdr:col>
      <xdr:colOff>101600</xdr:colOff>
      <xdr:row>58</xdr:row>
      <xdr:rowOff>91735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3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82862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2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145520</xdr:rowOff>
    </xdr:from>
    <xdr:to>
      <xdr:col>10</xdr:col>
      <xdr:colOff>165100</xdr:colOff>
      <xdr:row>58</xdr:row>
      <xdr:rowOff>75670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92197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9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154700</xdr:rowOff>
    </xdr:from>
    <xdr:to>
      <xdr:col>6</xdr:col>
      <xdr:colOff>38100</xdr:colOff>
      <xdr:row>58</xdr:row>
      <xdr:rowOff>84850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19399</xdr:rowOff>
    </xdr:from>
    <xdr:to>
      <xdr:col>24</xdr:col>
      <xdr:colOff>63500</xdr:colOff>
      <xdr:row>77</xdr:row>
      <xdr:rowOff>23743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2104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160102</xdr:rowOff>
    </xdr:from>
    <xdr:to>
      <xdr:col>19</xdr:col>
      <xdr:colOff>177800</xdr:colOff>
      <xdr:row>77</xdr:row>
      <xdr:rowOff>19399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9030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150044</xdr:rowOff>
    </xdr:from>
    <xdr:to>
      <xdr:col>15</xdr:col>
      <xdr:colOff>50800</xdr:colOff>
      <xdr:row>76</xdr:row>
      <xdr:rowOff>160102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8024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150044</xdr:rowOff>
    </xdr:from>
    <xdr:to>
      <xdr:col>10</xdr:col>
      <xdr:colOff>114300</xdr:colOff>
      <xdr:row>76</xdr:row>
      <xdr:rowOff>153302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80244"/>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144393</xdr:rowOff>
    </xdr:from>
    <xdr:to>
      <xdr:col>24</xdr:col>
      <xdr:colOff>114300</xdr:colOff>
      <xdr:row>77</xdr:row>
      <xdr:rowOff>74543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122820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140049</xdr:rowOff>
    </xdr:from>
    <xdr:to>
      <xdr:col>20</xdr:col>
      <xdr:colOff>38100</xdr:colOff>
      <xdr:row>77</xdr:row>
      <xdr:rowOff>70199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61326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109302</xdr:rowOff>
    </xdr:from>
    <xdr:to>
      <xdr:col>15</xdr:col>
      <xdr:colOff>101600</xdr:colOff>
      <xdr:row>77</xdr:row>
      <xdr:rowOff>39452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30579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3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99244</xdr:rowOff>
    </xdr:from>
    <xdr:to>
      <xdr:col>10</xdr:col>
      <xdr:colOff>165100</xdr:colOff>
      <xdr:row>77</xdr:row>
      <xdr:rowOff>29394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20521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102502</xdr:rowOff>
    </xdr:from>
    <xdr:to>
      <xdr:col>6</xdr:col>
      <xdr:colOff>38100</xdr:colOff>
      <xdr:row>77</xdr:row>
      <xdr:rowOff>32652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23779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2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89764</xdr:rowOff>
    </xdr:from>
    <xdr:to>
      <xdr:col>24</xdr:col>
      <xdr:colOff>63500</xdr:colOff>
      <xdr:row>99</xdr:row>
      <xdr:rowOff>5956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891864"/>
          <a:ext cx="838200" cy="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5956</xdr:rowOff>
    </xdr:from>
    <xdr:to>
      <xdr:col>19</xdr:col>
      <xdr:colOff>177800</xdr:colOff>
      <xdr:row>99</xdr:row>
      <xdr:rowOff>45275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79506"/>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45275</xdr:rowOff>
    </xdr:from>
    <xdr:to>
      <xdr:col>15</xdr:col>
      <xdr:colOff>50800</xdr:colOff>
      <xdr:row>99</xdr:row>
      <xdr:rowOff>57238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701882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57238</xdr:rowOff>
    </xdr:from>
    <xdr:to>
      <xdr:col>10</xdr:col>
      <xdr:colOff>114300</xdr:colOff>
      <xdr:row>99</xdr:row>
      <xdr:rowOff>64948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7030788"/>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38964</xdr:rowOff>
    </xdr:from>
    <xdr:to>
      <xdr:col>24</xdr:col>
      <xdr:colOff>114300</xdr:colOff>
      <xdr:row>98</xdr:row>
      <xdr:rowOff>140564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17391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8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126606</xdr:rowOff>
    </xdr:from>
    <xdr:to>
      <xdr:col>20</xdr:col>
      <xdr:colOff>38100</xdr:colOff>
      <xdr:row>99</xdr:row>
      <xdr:rowOff>56756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9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47883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70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165925</xdr:rowOff>
    </xdr:from>
    <xdr:to>
      <xdr:col>15</xdr:col>
      <xdr:colOff>101600</xdr:colOff>
      <xdr:row>99</xdr:row>
      <xdr:rowOff>96075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87202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6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6438</xdr:rowOff>
    </xdr:from>
    <xdr:to>
      <xdr:col>10</xdr:col>
      <xdr:colOff>165100</xdr:colOff>
      <xdr:row>99</xdr:row>
      <xdr:rowOff>108038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99165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14148</xdr:rowOff>
    </xdr:from>
    <xdr:to>
      <xdr:col>6</xdr:col>
      <xdr:colOff>38100</xdr:colOff>
      <xdr:row>99</xdr:row>
      <xdr:rowOff>115748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106875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51776</xdr:rowOff>
    </xdr:from>
    <xdr:to>
      <xdr:col>55</xdr:col>
      <xdr:colOff>0</xdr:colOff>
      <xdr:row>37</xdr:row>
      <xdr:rowOff>64047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81076"/>
          <a:ext cx="838200" cy="5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64047</xdr:rowOff>
    </xdr:from>
    <xdr:to>
      <xdr:col>50</xdr:col>
      <xdr:colOff>114300</xdr:colOff>
      <xdr:row>37</xdr:row>
      <xdr:rowOff>76017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07697"/>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56828</xdr:rowOff>
    </xdr:from>
    <xdr:to>
      <xdr:col>45</xdr:col>
      <xdr:colOff>177800</xdr:colOff>
      <xdr:row>37</xdr:row>
      <xdr:rowOff>76017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400478"/>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56828</xdr:rowOff>
    </xdr:from>
    <xdr:to>
      <xdr:col>41</xdr:col>
      <xdr:colOff>50800</xdr:colOff>
      <xdr:row>37</xdr:row>
      <xdr:rowOff>56897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00478"/>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976</xdr:rowOff>
    </xdr:from>
    <xdr:to>
      <xdr:col>55</xdr:col>
      <xdr:colOff>50800</xdr:colOff>
      <xdr:row>34</xdr:row>
      <xdr:rowOff>102576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23853</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13247</xdr:rowOff>
    </xdr:from>
    <xdr:to>
      <xdr:col>50</xdr:col>
      <xdr:colOff>165100</xdr:colOff>
      <xdr:row>37</xdr:row>
      <xdr:rowOff>114847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131374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25217</xdr:rowOff>
    </xdr:from>
    <xdr:to>
      <xdr:col>46</xdr:col>
      <xdr:colOff>38100</xdr:colOff>
      <xdr:row>37</xdr:row>
      <xdr:rowOff>126817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6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143344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6028</xdr:rowOff>
    </xdr:from>
    <xdr:to>
      <xdr:col>41</xdr:col>
      <xdr:colOff>101600</xdr:colOff>
      <xdr:row>37</xdr:row>
      <xdr:rowOff>107628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124155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2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6097</xdr:rowOff>
    </xdr:from>
    <xdr:to>
      <xdr:col>36</xdr:col>
      <xdr:colOff>165100</xdr:colOff>
      <xdr:row>37</xdr:row>
      <xdr:rowOff>107697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124224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167211</xdr:rowOff>
    </xdr:from>
    <xdr:to>
      <xdr:col>55</xdr:col>
      <xdr:colOff>0</xdr:colOff>
      <xdr:row>58</xdr:row>
      <xdr:rowOff>23712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39861"/>
          <a:ext cx="838200" cy="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23712</xdr:rowOff>
    </xdr:from>
    <xdr:to>
      <xdr:col>50</xdr:col>
      <xdr:colOff>114300</xdr:colOff>
      <xdr:row>58</xdr:row>
      <xdr:rowOff>122986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67812"/>
          <a:ext cx="889000" cy="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122986</xdr:rowOff>
    </xdr:from>
    <xdr:to>
      <xdr:col>45</xdr:col>
      <xdr:colOff>177800</xdr:colOff>
      <xdr:row>58</xdr:row>
      <xdr:rowOff>141695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67086"/>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137035</xdr:rowOff>
    </xdr:from>
    <xdr:to>
      <xdr:col>41</xdr:col>
      <xdr:colOff>50800</xdr:colOff>
      <xdr:row>58</xdr:row>
      <xdr:rowOff>141695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81135"/>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116411</xdr:rowOff>
    </xdr:from>
    <xdr:to>
      <xdr:col>55</xdr:col>
      <xdr:colOff>50800</xdr:colOff>
      <xdr:row>58</xdr:row>
      <xdr:rowOff>46561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139288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144362</xdr:rowOff>
    </xdr:from>
    <xdr:to>
      <xdr:col>50</xdr:col>
      <xdr:colOff>165100</xdr:colOff>
      <xdr:row>58</xdr:row>
      <xdr:rowOff>74512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91039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72186</xdr:rowOff>
    </xdr:from>
    <xdr:to>
      <xdr:col>46</xdr:col>
      <xdr:colOff>38100</xdr:colOff>
      <xdr:row>59</xdr:row>
      <xdr:rowOff>2336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164913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90895</xdr:rowOff>
    </xdr:from>
    <xdr:to>
      <xdr:col>41</xdr:col>
      <xdr:colOff>101600</xdr:colOff>
      <xdr:row>59</xdr:row>
      <xdr:rowOff>21045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12172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86235</xdr:rowOff>
    </xdr:from>
    <xdr:to>
      <xdr:col>36</xdr:col>
      <xdr:colOff>165100</xdr:colOff>
      <xdr:row>59</xdr:row>
      <xdr:rowOff>16385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139782</xdr:rowOff>
    </xdr:from>
    <xdr:to>
      <xdr:col>55</xdr:col>
      <xdr:colOff>0</xdr:colOff>
      <xdr:row>78</xdr:row>
      <xdr:rowOff>94835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41432"/>
          <a:ext cx="838200" cy="1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94835</xdr:rowOff>
    </xdr:from>
    <xdr:to>
      <xdr:col>50</xdr:col>
      <xdr:colOff>114300</xdr:colOff>
      <xdr:row>78</xdr:row>
      <xdr:rowOff>128549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67935"/>
          <a:ext cx="889000" cy="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116187</xdr:rowOff>
    </xdr:from>
    <xdr:to>
      <xdr:col>45</xdr:col>
      <xdr:colOff>177800</xdr:colOff>
      <xdr:row>78</xdr:row>
      <xdr:rowOff>128549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89287"/>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116187</xdr:rowOff>
    </xdr:from>
    <xdr:to>
      <xdr:col>41</xdr:col>
      <xdr:colOff>50800</xdr:colOff>
      <xdr:row>78</xdr:row>
      <xdr:rowOff>130456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8928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88982</xdr:rowOff>
    </xdr:from>
    <xdr:to>
      <xdr:col>55</xdr:col>
      <xdr:colOff>50800</xdr:colOff>
      <xdr:row>78</xdr:row>
      <xdr:rowOff>19132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111859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44035</xdr:rowOff>
    </xdr:from>
    <xdr:to>
      <xdr:col>50</xdr:col>
      <xdr:colOff>165100</xdr:colOff>
      <xdr:row>78</xdr:row>
      <xdr:rowOff>145635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136762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77749</xdr:rowOff>
    </xdr:from>
    <xdr:to>
      <xdr:col>46</xdr:col>
      <xdr:colOff>38100</xdr:colOff>
      <xdr:row>79</xdr:row>
      <xdr:rowOff>7899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170476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65387</xdr:rowOff>
    </xdr:from>
    <xdr:to>
      <xdr:col>41</xdr:col>
      <xdr:colOff>101600</xdr:colOff>
      <xdr:row>78</xdr:row>
      <xdr:rowOff>166987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158114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3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79656</xdr:rowOff>
    </xdr:from>
    <xdr:to>
      <xdr:col>36</xdr:col>
      <xdr:colOff>165100</xdr:colOff>
      <xdr:row>79</xdr:row>
      <xdr:rowOff>9806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3552</xdr:rowOff>
    </xdr:from>
    <xdr:to>
      <xdr:col>55</xdr:col>
      <xdr:colOff>0</xdr:colOff>
      <xdr:row>97</xdr:row>
      <xdr:rowOff>52375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462752"/>
          <a:ext cx="838200" cy="2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3552</xdr:rowOff>
    </xdr:from>
    <xdr:to>
      <xdr:col>50</xdr:col>
      <xdr:colOff>114300</xdr:colOff>
      <xdr:row>97</xdr:row>
      <xdr:rowOff>103211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62752"/>
          <a:ext cx="889000" cy="2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103211</xdr:rowOff>
    </xdr:from>
    <xdr:to>
      <xdr:col>45</xdr:col>
      <xdr:colOff>177800</xdr:colOff>
      <xdr:row>98</xdr:row>
      <xdr:rowOff>78555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33861"/>
          <a:ext cx="889000" cy="1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104767</xdr:rowOff>
    </xdr:from>
    <xdr:to>
      <xdr:col>41</xdr:col>
      <xdr:colOff>50800</xdr:colOff>
      <xdr:row>98</xdr:row>
      <xdr:rowOff>78555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35417"/>
          <a:ext cx="889000" cy="1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xdr:rowOff>
    </xdr:from>
    <xdr:to>
      <xdr:col>55</xdr:col>
      <xdr:colOff>50800</xdr:colOff>
      <xdr:row>97</xdr:row>
      <xdr:rowOff>103175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151452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124202</xdr:rowOff>
    </xdr:from>
    <xdr:to>
      <xdr:col>50</xdr:col>
      <xdr:colOff>165100</xdr:colOff>
      <xdr:row>96</xdr:row>
      <xdr:rowOff>54352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70879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8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52411</xdr:rowOff>
    </xdr:from>
    <xdr:to>
      <xdr:col>46</xdr:col>
      <xdr:colOff>38100</xdr:colOff>
      <xdr:row>97</xdr:row>
      <xdr:rowOff>154011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8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170538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5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27755</xdr:rowOff>
    </xdr:from>
    <xdr:to>
      <xdr:col>41</xdr:col>
      <xdr:colOff>101600</xdr:colOff>
      <xdr:row>98</xdr:row>
      <xdr:rowOff>129355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120482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2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53967</xdr:rowOff>
    </xdr:from>
    <xdr:to>
      <xdr:col>36</xdr:col>
      <xdr:colOff>165100</xdr:colOff>
      <xdr:row>97</xdr:row>
      <xdr:rowOff>155567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38826</xdr:rowOff>
    </xdr:from>
    <xdr:to>
      <xdr:col>85</xdr:col>
      <xdr:colOff>127000</xdr:colOff>
      <xdr:row>39</xdr:row>
      <xdr:rowOff>42766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5376"/>
          <a:ext cx="8382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34597</xdr:rowOff>
    </xdr:from>
    <xdr:to>
      <xdr:col>81</xdr:col>
      <xdr:colOff>50800</xdr:colOff>
      <xdr:row>39</xdr:row>
      <xdr:rowOff>42766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1147"/>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34597</xdr:rowOff>
    </xdr:from>
    <xdr:to>
      <xdr:col>76</xdr:col>
      <xdr:colOff>114300</xdr:colOff>
      <xdr:row>39</xdr:row>
      <xdr:rowOff>40175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114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40175</xdr:rowOff>
    </xdr:from>
    <xdr:to>
      <xdr:col>71</xdr:col>
      <xdr:colOff>177800</xdr:colOff>
      <xdr:row>39</xdr:row>
      <xdr:rowOff>40991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672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159476</xdr:rowOff>
    </xdr:from>
    <xdr:to>
      <xdr:col>85</xdr:col>
      <xdr:colOff>177800</xdr:colOff>
      <xdr:row>39</xdr:row>
      <xdr:rowOff>89626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163416</xdr:rowOff>
    </xdr:from>
    <xdr:to>
      <xdr:col>81</xdr:col>
      <xdr:colOff>101600</xdr:colOff>
      <xdr:row>39</xdr:row>
      <xdr:rowOff>93566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84693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155247</xdr:rowOff>
    </xdr:from>
    <xdr:to>
      <xdr:col>76</xdr:col>
      <xdr:colOff>165100</xdr:colOff>
      <xdr:row>39</xdr:row>
      <xdr:rowOff>85397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76524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160825</xdr:rowOff>
    </xdr:from>
    <xdr:to>
      <xdr:col>72</xdr:col>
      <xdr:colOff>38100</xdr:colOff>
      <xdr:row>39</xdr:row>
      <xdr:rowOff>90975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82102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161641</xdr:rowOff>
    </xdr:from>
    <xdr:to>
      <xdr:col>67</xdr:col>
      <xdr:colOff>101600</xdr:colOff>
      <xdr:row>39</xdr:row>
      <xdr:rowOff>91791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82918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53175</xdr:rowOff>
    </xdr:from>
    <xdr:to>
      <xdr:col>85</xdr:col>
      <xdr:colOff>127000</xdr:colOff>
      <xdr:row>74</xdr:row>
      <xdr:rowOff>77521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740475"/>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77006</xdr:rowOff>
    </xdr:from>
    <xdr:to>
      <xdr:col>81</xdr:col>
      <xdr:colOff>50800</xdr:colOff>
      <xdr:row>74</xdr:row>
      <xdr:rowOff>77521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76430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64243</xdr:rowOff>
    </xdr:from>
    <xdr:to>
      <xdr:col>76</xdr:col>
      <xdr:colOff>114300</xdr:colOff>
      <xdr:row>74</xdr:row>
      <xdr:rowOff>77006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751543"/>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39421</xdr:rowOff>
    </xdr:from>
    <xdr:to>
      <xdr:col>71</xdr:col>
      <xdr:colOff>177800</xdr:colOff>
      <xdr:row>74</xdr:row>
      <xdr:rowOff>64243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726721"/>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2375</xdr:rowOff>
    </xdr:from>
    <xdr:to>
      <xdr:col>85</xdr:col>
      <xdr:colOff>177800</xdr:colOff>
      <xdr:row>74</xdr:row>
      <xdr:rowOff>103975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25252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5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26721</xdr:rowOff>
    </xdr:from>
    <xdr:to>
      <xdr:col>81</xdr:col>
      <xdr:colOff>101600</xdr:colOff>
      <xdr:row>74</xdr:row>
      <xdr:rowOff>128321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144848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4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26206</xdr:rowOff>
    </xdr:from>
    <xdr:to>
      <xdr:col>76</xdr:col>
      <xdr:colOff>165100</xdr:colOff>
      <xdr:row>74</xdr:row>
      <xdr:rowOff>127806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144333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4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13443</xdr:rowOff>
    </xdr:from>
    <xdr:to>
      <xdr:col>72</xdr:col>
      <xdr:colOff>38100</xdr:colOff>
      <xdr:row>74</xdr:row>
      <xdr:rowOff>115043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131570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160071</xdr:rowOff>
    </xdr:from>
    <xdr:to>
      <xdr:col>67</xdr:col>
      <xdr:colOff>101600</xdr:colOff>
      <xdr:row>74</xdr:row>
      <xdr:rowOff>90221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6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106748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134710</xdr:rowOff>
    </xdr:from>
    <xdr:to>
      <xdr:col>85</xdr:col>
      <xdr:colOff>127000</xdr:colOff>
      <xdr:row>98</xdr:row>
      <xdr:rowOff>136855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36810"/>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100507</xdr:rowOff>
    </xdr:from>
    <xdr:to>
      <xdr:col>81</xdr:col>
      <xdr:colOff>50800</xdr:colOff>
      <xdr:row>98</xdr:row>
      <xdr:rowOff>136855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02607"/>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100507</xdr:rowOff>
    </xdr:from>
    <xdr:to>
      <xdr:col>76</xdr:col>
      <xdr:colOff>114300</xdr:colOff>
      <xdr:row>98</xdr:row>
      <xdr:rowOff>128118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02607"/>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97256</xdr:rowOff>
    </xdr:from>
    <xdr:to>
      <xdr:col>71</xdr:col>
      <xdr:colOff>177800</xdr:colOff>
      <xdr:row>98</xdr:row>
      <xdr:rowOff>128118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99356"/>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83910</xdr:rowOff>
    </xdr:from>
    <xdr:to>
      <xdr:col>85</xdr:col>
      <xdr:colOff>177800</xdr:colOff>
      <xdr:row>99</xdr:row>
      <xdr:rowOff>14060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170287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86055</xdr:rowOff>
    </xdr:from>
    <xdr:to>
      <xdr:col>81</xdr:col>
      <xdr:colOff>101600</xdr:colOff>
      <xdr:row>99</xdr:row>
      <xdr:rowOff>16205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7332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8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49707</xdr:rowOff>
    </xdr:from>
    <xdr:to>
      <xdr:col>76</xdr:col>
      <xdr:colOff>165100</xdr:colOff>
      <xdr:row>98</xdr:row>
      <xdr:rowOff>151307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142434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77318</xdr:rowOff>
    </xdr:from>
    <xdr:to>
      <xdr:col>72</xdr:col>
      <xdr:colOff>38100</xdr:colOff>
      <xdr:row>99</xdr:row>
      <xdr:rowOff>7468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7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170045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7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46456</xdr:rowOff>
    </xdr:from>
    <xdr:to>
      <xdr:col>67</xdr:col>
      <xdr:colOff>101600</xdr:colOff>
      <xdr:row>98</xdr:row>
      <xdr:rowOff>148056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139183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4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43993</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41631</xdr:rowOff>
    </xdr:from>
    <xdr:to>
      <xdr:col>107</xdr:col>
      <xdr:colOff>50800</xdr:colOff>
      <xdr:row>39</xdr:row>
      <xdr:rowOff>43993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2818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41631</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2818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85920</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162281</xdr:rowOff>
    </xdr:from>
    <xdr:to>
      <xdr:col>102</xdr:col>
      <xdr:colOff>165100</xdr:colOff>
      <xdr:row>39</xdr:row>
      <xdr:rowOff>92431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83558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45479</xdr:rowOff>
    </xdr:from>
    <xdr:to>
      <xdr:col>116</xdr:col>
      <xdr:colOff>63500</xdr:colOff>
      <xdr:row>57</xdr:row>
      <xdr:rowOff>35725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8789429"/>
          <a:ext cx="838200" cy="10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119659</xdr:rowOff>
    </xdr:from>
    <xdr:to>
      <xdr:col>111</xdr:col>
      <xdr:colOff>177800</xdr:colOff>
      <xdr:row>57</xdr:row>
      <xdr:rowOff>35725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720859"/>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23685</xdr:rowOff>
    </xdr:from>
    <xdr:to>
      <xdr:col>107</xdr:col>
      <xdr:colOff>50800</xdr:colOff>
      <xdr:row>56</xdr:row>
      <xdr:rowOff>119659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624885"/>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78245</xdr:rowOff>
    </xdr:from>
    <xdr:to>
      <xdr:col>102</xdr:col>
      <xdr:colOff>114300</xdr:colOff>
      <xdr:row>56</xdr:row>
      <xdr:rowOff>23685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507995"/>
          <a:ext cx="8890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166129</xdr:rowOff>
    </xdr:from>
    <xdr:to>
      <xdr:col>116</xdr:col>
      <xdr:colOff>114300</xdr:colOff>
      <xdr:row>51</xdr:row>
      <xdr:rowOff>96279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87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119156</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869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156375</xdr:rowOff>
    </xdr:from>
    <xdr:to>
      <xdr:col>112</xdr:col>
      <xdr:colOff>38100</xdr:colOff>
      <xdr:row>57</xdr:row>
      <xdr:rowOff>86525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103052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68859</xdr:rowOff>
    </xdr:from>
    <xdr:to>
      <xdr:col>107</xdr:col>
      <xdr:colOff>101600</xdr:colOff>
      <xdr:row>56</xdr:row>
      <xdr:rowOff>170459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15536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4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144335</xdr:rowOff>
    </xdr:from>
    <xdr:to>
      <xdr:col>102</xdr:col>
      <xdr:colOff>165100</xdr:colOff>
      <xdr:row>56</xdr:row>
      <xdr:rowOff>74485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5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91012</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3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27445</xdr:rowOff>
    </xdr:from>
    <xdr:to>
      <xdr:col>98</xdr:col>
      <xdr:colOff>38100</xdr:colOff>
      <xdr:row>55</xdr:row>
      <xdr:rowOff>129045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4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145572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2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125625</xdr:rowOff>
    </xdr:from>
    <xdr:to>
      <xdr:col>116</xdr:col>
      <xdr:colOff>63500</xdr:colOff>
      <xdr:row>75</xdr:row>
      <xdr:rowOff>140353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84375"/>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140353</xdr:rowOff>
    </xdr:from>
    <xdr:to>
      <xdr:col>111</xdr:col>
      <xdr:colOff>177800</xdr:colOff>
      <xdr:row>75</xdr:row>
      <xdr:rowOff>169418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9910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159489</xdr:rowOff>
    </xdr:from>
    <xdr:to>
      <xdr:col>107</xdr:col>
      <xdr:colOff>50800</xdr:colOff>
      <xdr:row>75</xdr:row>
      <xdr:rowOff>169418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1823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120792</xdr:rowOff>
    </xdr:from>
    <xdr:to>
      <xdr:col>102</xdr:col>
      <xdr:colOff>114300</xdr:colOff>
      <xdr:row>75</xdr:row>
      <xdr:rowOff>159489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979542"/>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74825</xdr:rowOff>
    </xdr:from>
    <xdr:to>
      <xdr:col>116</xdr:col>
      <xdr:colOff>114300</xdr:colOff>
      <xdr:row>76</xdr:row>
      <xdr:rowOff>4975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53252</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89553</xdr:rowOff>
    </xdr:from>
    <xdr:to>
      <xdr:col>112</xdr:col>
      <xdr:colOff>38100</xdr:colOff>
      <xdr:row>76</xdr:row>
      <xdr:rowOff>19704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48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118618</xdr:rowOff>
    </xdr:from>
    <xdr:to>
      <xdr:col>107</xdr:col>
      <xdr:colOff>101600</xdr:colOff>
      <xdr:row>76</xdr:row>
      <xdr:rowOff>48769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39895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108690</xdr:rowOff>
    </xdr:from>
    <xdr:to>
      <xdr:col>102</xdr:col>
      <xdr:colOff>165100</xdr:colOff>
      <xdr:row>76</xdr:row>
      <xdr:rowOff>38841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67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29966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69992</xdr:rowOff>
    </xdr:from>
    <xdr:to>
      <xdr:col>98</xdr:col>
      <xdr:colOff>38100</xdr:colOff>
      <xdr:row>76</xdr:row>
      <xdr:rowOff>143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287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162718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本市の性質別住民一人当たりのコストは、扶助費や繰出金が類似団体内平均を大幅に下回っているものの、人件費や貸付金が類似団体内平均を上回っている。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給与水準は類似団体内平均と同水準であるが、人口１，０００人当たりの職員数が多いことから、人件費が類似団体内平均を上回る水準で推移している。主な要因は、国の基準を上回る人数の保育士を配置するなど、「子育てしたくなるまち日本一」を目指す施策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・補助費等：令和２年度は、新型コロナウイルス感染症に対応した特別定額給付金などの給付により、大幅に増加している。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・普通建設事業費：令和２年度は、総合体育館の新規整備などにより類似団体内平均を上回った。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商工業振興対策として中小企業への制度融資を継続的に行っていることから、類似団体内平均を上回る水準で推移している。令和２年度は、既存の制度融資に加え、新型コロナウイルス感染症の影響を受けた中小企業に対する融資を新設したことなどに伴い、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66,730
65,445
289.98
40,455,268
39,228,298
1,098,634
17,550,475
28,724,642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28143</xdr:rowOff>
    </xdr:from>
    <xdr:to>
      <xdr:col>24</xdr:col>
      <xdr:colOff>63500</xdr:colOff>
      <xdr:row>36</xdr:row>
      <xdr:rowOff>76607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00343"/>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28143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25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14427</xdr:rowOff>
    </xdr:from>
    <xdr:to>
      <xdr:col>15</xdr:col>
      <xdr:colOff>50800</xdr:colOff>
      <xdr:row>36</xdr:row>
      <xdr:rowOff>20371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866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xdr:rowOff>
    </xdr:from>
    <xdr:to>
      <xdr:col>10</xdr:col>
      <xdr:colOff>114300</xdr:colOff>
      <xdr:row>36</xdr:row>
      <xdr:rowOff>14427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8159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25807</xdr:rowOff>
    </xdr:from>
    <xdr:to>
      <xdr:col>24</xdr:col>
      <xdr:colOff>114300</xdr:colOff>
      <xdr:row>36</xdr:row>
      <xdr:rowOff>127407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148793</xdr:rowOff>
    </xdr:from>
    <xdr:to>
      <xdr:col>20</xdr:col>
      <xdr:colOff>38100</xdr:colOff>
      <xdr:row>36</xdr:row>
      <xdr:rowOff>78943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70070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141021</xdr:rowOff>
    </xdr:from>
    <xdr:to>
      <xdr:col>15</xdr:col>
      <xdr:colOff>101600</xdr:colOff>
      <xdr:row>36</xdr:row>
      <xdr:rowOff>71171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62298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135077</xdr:rowOff>
    </xdr:from>
    <xdr:to>
      <xdr:col>10</xdr:col>
      <xdr:colOff>165100</xdr:colOff>
      <xdr:row>36</xdr:row>
      <xdr:rowOff>65227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56354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130048</xdr:rowOff>
    </xdr:from>
    <xdr:to>
      <xdr:col>6</xdr:col>
      <xdr:colOff>38100</xdr:colOff>
      <xdr:row>36</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51325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158175</xdr:rowOff>
    </xdr:from>
    <xdr:to>
      <xdr:col>24</xdr:col>
      <xdr:colOff>63500</xdr:colOff>
      <xdr:row>58</xdr:row>
      <xdr:rowOff>25476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87925"/>
          <a:ext cx="838200" cy="38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13444</xdr:rowOff>
    </xdr:from>
    <xdr:to>
      <xdr:col>19</xdr:col>
      <xdr:colOff>177800</xdr:colOff>
      <xdr:row>58</xdr:row>
      <xdr:rowOff>25476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57544"/>
          <a:ext cx="889000" cy="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13444</xdr:rowOff>
    </xdr:from>
    <xdr:to>
      <xdr:col>15</xdr:col>
      <xdr:colOff>50800</xdr:colOff>
      <xdr:row>58</xdr:row>
      <xdr:rowOff>32700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57544"/>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27602</xdr:rowOff>
    </xdr:from>
    <xdr:to>
      <xdr:col>10</xdr:col>
      <xdr:colOff>114300</xdr:colOff>
      <xdr:row>58</xdr:row>
      <xdr:rowOff>32700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71702"/>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107375</xdr:rowOff>
    </xdr:from>
    <xdr:to>
      <xdr:col>24</xdr:col>
      <xdr:colOff>114300</xdr:colOff>
      <xdr:row>56</xdr:row>
      <xdr:rowOff>37525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22302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146126</xdr:rowOff>
    </xdr:from>
    <xdr:to>
      <xdr:col>20</xdr:col>
      <xdr:colOff>38100</xdr:colOff>
      <xdr:row>58</xdr:row>
      <xdr:rowOff>76276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67403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134094</xdr:rowOff>
    </xdr:from>
    <xdr:to>
      <xdr:col>15</xdr:col>
      <xdr:colOff>101600</xdr:colOff>
      <xdr:row>58</xdr:row>
      <xdr:rowOff>64244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55371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153350</xdr:rowOff>
    </xdr:from>
    <xdr:to>
      <xdr:col>10</xdr:col>
      <xdr:colOff>165100</xdr:colOff>
      <xdr:row>58</xdr:row>
      <xdr:rowOff>83500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74627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148252</xdr:rowOff>
    </xdr:from>
    <xdr:to>
      <xdr:col>6</xdr:col>
      <xdr:colOff>38100</xdr:colOff>
      <xdr:row>58</xdr:row>
      <xdr:rowOff>78402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69529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41641</xdr:rowOff>
    </xdr:from>
    <xdr:to>
      <xdr:col>24</xdr:col>
      <xdr:colOff>63500</xdr:colOff>
      <xdr:row>76</xdr:row>
      <xdr:rowOff>63500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71841"/>
          <a:ext cx="8382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41641</xdr:rowOff>
    </xdr:from>
    <xdr:to>
      <xdr:col>19</xdr:col>
      <xdr:colOff>177800</xdr:colOff>
      <xdr:row>76</xdr:row>
      <xdr:rowOff>169593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1841"/>
          <a:ext cx="889000" cy="1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169593</xdr:rowOff>
    </xdr:from>
    <xdr:to>
      <xdr:col>15</xdr:col>
      <xdr:colOff>50800</xdr:colOff>
      <xdr:row>77</xdr:row>
      <xdr:rowOff>1332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9793"/>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1332</xdr:rowOff>
    </xdr:from>
    <xdr:to>
      <xdr:col>10</xdr:col>
      <xdr:colOff>114300</xdr:colOff>
      <xdr:row>77</xdr:row>
      <xdr:rowOff>18335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2982"/>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12700</xdr:rowOff>
    </xdr:from>
    <xdr:to>
      <xdr:col>24</xdr:col>
      <xdr:colOff>114300</xdr:colOff>
      <xdr:row>76</xdr:row>
      <xdr:rowOff>114300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162291</xdr:rowOff>
    </xdr:from>
    <xdr:to>
      <xdr:col>20</xdr:col>
      <xdr:colOff>38100</xdr:colOff>
      <xdr:row>76</xdr:row>
      <xdr:rowOff>92441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83568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1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118793</xdr:rowOff>
    </xdr:from>
    <xdr:to>
      <xdr:col>15</xdr:col>
      <xdr:colOff>101600</xdr:colOff>
      <xdr:row>77</xdr:row>
      <xdr:rowOff>48943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40070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121982</xdr:rowOff>
    </xdr:from>
    <xdr:to>
      <xdr:col>10</xdr:col>
      <xdr:colOff>165100</xdr:colOff>
      <xdr:row>77</xdr:row>
      <xdr:rowOff>52132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43259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138985</xdr:rowOff>
    </xdr:from>
    <xdr:to>
      <xdr:col>6</xdr:col>
      <xdr:colOff>38100</xdr:colOff>
      <xdr:row>77</xdr:row>
      <xdr:rowOff>69135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60262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37356</xdr:rowOff>
    </xdr:from>
    <xdr:to>
      <xdr:col>24</xdr:col>
      <xdr:colOff>63500</xdr:colOff>
      <xdr:row>98</xdr:row>
      <xdr:rowOff>44861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39456"/>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44816</xdr:rowOff>
    </xdr:from>
    <xdr:to>
      <xdr:col>19</xdr:col>
      <xdr:colOff>177800</xdr:colOff>
      <xdr:row>98</xdr:row>
      <xdr:rowOff>44861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4691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43825</xdr:rowOff>
    </xdr:from>
    <xdr:to>
      <xdr:col>15</xdr:col>
      <xdr:colOff>50800</xdr:colOff>
      <xdr:row>98</xdr:row>
      <xdr:rowOff>44816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4592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34697</xdr:rowOff>
    </xdr:from>
    <xdr:to>
      <xdr:col>10</xdr:col>
      <xdr:colOff>114300</xdr:colOff>
      <xdr:row>98</xdr:row>
      <xdr:rowOff>43825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3679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158006</xdr:rowOff>
    </xdr:from>
    <xdr:to>
      <xdr:col>24</xdr:col>
      <xdr:colOff>114300</xdr:colOff>
      <xdr:row>98</xdr:row>
      <xdr:rowOff>88156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72933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165511</xdr:rowOff>
    </xdr:from>
    <xdr:to>
      <xdr:col>20</xdr:col>
      <xdr:colOff>38100</xdr:colOff>
      <xdr:row>98</xdr:row>
      <xdr:rowOff>95661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86788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165466</xdr:rowOff>
    </xdr:from>
    <xdr:to>
      <xdr:col>15</xdr:col>
      <xdr:colOff>101600</xdr:colOff>
      <xdr:row>98</xdr:row>
      <xdr:rowOff>95616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86743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164475</xdr:rowOff>
    </xdr:from>
    <xdr:to>
      <xdr:col>10</xdr:col>
      <xdr:colOff>165100</xdr:colOff>
      <xdr:row>98</xdr:row>
      <xdr:rowOff>94625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85752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155347</xdr:rowOff>
    </xdr:from>
    <xdr:to>
      <xdr:col>6</xdr:col>
      <xdr:colOff>38100</xdr:colOff>
      <xdr:row>98</xdr:row>
      <xdr:rowOff>85497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76624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30258</xdr:rowOff>
    </xdr:from>
    <xdr:to>
      <xdr:col>55</xdr:col>
      <xdr:colOff>0</xdr:colOff>
      <xdr:row>37</xdr:row>
      <xdr:rowOff>87693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73908"/>
          <a:ext cx="838200" cy="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30258</xdr:rowOff>
    </xdr:from>
    <xdr:to>
      <xdr:col>50</xdr:col>
      <xdr:colOff>114300</xdr:colOff>
      <xdr:row>37</xdr:row>
      <xdr:rowOff>65748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73908"/>
          <a:ext cx="8890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45288</xdr:rowOff>
    </xdr:from>
    <xdr:to>
      <xdr:col>45</xdr:col>
      <xdr:colOff>177800</xdr:colOff>
      <xdr:row>37</xdr:row>
      <xdr:rowOff>65748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8893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2140</xdr:rowOff>
    </xdr:from>
    <xdr:to>
      <xdr:col>41</xdr:col>
      <xdr:colOff>50800</xdr:colOff>
      <xdr:row>37</xdr:row>
      <xdr:rowOff>45288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45790"/>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36893</xdr:rowOff>
    </xdr:from>
    <xdr:to>
      <xdr:col>55</xdr:col>
      <xdr:colOff>50800</xdr:colOff>
      <xdr:row>37</xdr:row>
      <xdr:rowOff>138493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167720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6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150908</xdr:rowOff>
    </xdr:from>
    <xdr:to>
      <xdr:col>50</xdr:col>
      <xdr:colOff>165100</xdr:colOff>
      <xdr:row>37</xdr:row>
      <xdr:rowOff>81058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97585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14948</xdr:rowOff>
    </xdr:from>
    <xdr:to>
      <xdr:col>46</xdr:col>
      <xdr:colOff>38100</xdr:colOff>
      <xdr:row>37</xdr:row>
      <xdr:rowOff>116548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133075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3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165938</xdr:rowOff>
    </xdr:from>
    <xdr:to>
      <xdr:col>41</xdr:col>
      <xdr:colOff>101600</xdr:colOff>
      <xdr:row>37</xdr:row>
      <xdr:rowOff>96088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112615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122790</xdr:rowOff>
    </xdr:from>
    <xdr:to>
      <xdr:col>36</xdr:col>
      <xdr:colOff>165100</xdr:colOff>
      <xdr:row>37</xdr:row>
      <xdr:rowOff>52940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69467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7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154120</xdr:rowOff>
    </xdr:from>
    <xdr:to>
      <xdr:col>55</xdr:col>
      <xdr:colOff>0</xdr:colOff>
      <xdr:row>57</xdr:row>
      <xdr:rowOff>162743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26770"/>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152282</xdr:rowOff>
    </xdr:from>
    <xdr:to>
      <xdr:col>50</xdr:col>
      <xdr:colOff>114300</xdr:colOff>
      <xdr:row>57</xdr:row>
      <xdr:rowOff>162743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24932"/>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152282</xdr:rowOff>
    </xdr:from>
    <xdr:to>
      <xdr:col>45</xdr:col>
      <xdr:colOff>177800</xdr:colOff>
      <xdr:row>57</xdr:row>
      <xdr:rowOff>164325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4932"/>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164325</xdr:rowOff>
    </xdr:from>
    <xdr:to>
      <xdr:col>41</xdr:col>
      <xdr:colOff>50800</xdr:colOff>
      <xdr:row>57</xdr:row>
      <xdr:rowOff>171165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6975"/>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103320</xdr:rowOff>
    </xdr:from>
    <xdr:to>
      <xdr:col>55</xdr:col>
      <xdr:colOff>50800</xdr:colOff>
      <xdr:row>58</xdr:row>
      <xdr:rowOff>33470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126197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111943</xdr:rowOff>
    </xdr:from>
    <xdr:to>
      <xdr:col>50</xdr:col>
      <xdr:colOff>165100</xdr:colOff>
      <xdr:row>58</xdr:row>
      <xdr:rowOff>42093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58620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101482</xdr:rowOff>
    </xdr:from>
    <xdr:to>
      <xdr:col>46</xdr:col>
      <xdr:colOff>38100</xdr:colOff>
      <xdr:row>58</xdr:row>
      <xdr:rowOff>31632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48159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113525</xdr:rowOff>
    </xdr:from>
    <xdr:to>
      <xdr:col>41</xdr:col>
      <xdr:colOff>101600</xdr:colOff>
      <xdr:row>58</xdr:row>
      <xdr:rowOff>43675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60202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120365</xdr:rowOff>
    </xdr:from>
    <xdr:to>
      <xdr:col>36</xdr:col>
      <xdr:colOff>165100</xdr:colOff>
      <xdr:row>58</xdr:row>
      <xdr:rowOff>50515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67042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90780</xdr:rowOff>
    </xdr:from>
    <xdr:to>
      <xdr:col>55</xdr:col>
      <xdr:colOff>0</xdr:colOff>
      <xdr:row>76</xdr:row>
      <xdr:rowOff>131127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092280"/>
          <a:ext cx="838200" cy="106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89888</xdr:rowOff>
    </xdr:from>
    <xdr:to>
      <xdr:col>50</xdr:col>
      <xdr:colOff>114300</xdr:colOff>
      <xdr:row>76</xdr:row>
      <xdr:rowOff>131127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120088"/>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142238</xdr:rowOff>
    </xdr:from>
    <xdr:to>
      <xdr:col>45</xdr:col>
      <xdr:colOff>177800</xdr:colOff>
      <xdr:row>76</xdr:row>
      <xdr:rowOff>89888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000988"/>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111811</xdr:rowOff>
    </xdr:from>
    <xdr:to>
      <xdr:col>41</xdr:col>
      <xdr:colOff>50800</xdr:colOff>
      <xdr:row>75</xdr:row>
      <xdr:rowOff>142238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970561"/>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39980</xdr:rowOff>
    </xdr:from>
    <xdr:to>
      <xdr:col>55</xdr:col>
      <xdr:colOff>50800</xdr:colOff>
      <xdr:row>70</xdr:row>
      <xdr:rowOff>141580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0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164457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19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80327</xdr:rowOff>
    </xdr:from>
    <xdr:to>
      <xdr:col>50</xdr:col>
      <xdr:colOff>165100</xdr:colOff>
      <xdr:row>77</xdr:row>
      <xdr:rowOff>10477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27005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39088</xdr:rowOff>
    </xdr:from>
    <xdr:to>
      <xdr:col>46</xdr:col>
      <xdr:colOff>38100</xdr:colOff>
      <xdr:row>76</xdr:row>
      <xdr:rowOff>140688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157215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91438</xdr:rowOff>
    </xdr:from>
    <xdr:to>
      <xdr:col>41</xdr:col>
      <xdr:colOff>101600</xdr:colOff>
      <xdr:row>76</xdr:row>
      <xdr:rowOff>21588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9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38115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7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61011</xdr:rowOff>
    </xdr:from>
    <xdr:to>
      <xdr:col>36</xdr:col>
      <xdr:colOff>165100</xdr:colOff>
      <xdr:row>75</xdr:row>
      <xdr:rowOff>162610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7688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6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65272</xdr:rowOff>
    </xdr:from>
    <xdr:to>
      <xdr:col>55</xdr:col>
      <xdr:colOff>0</xdr:colOff>
      <xdr:row>98</xdr:row>
      <xdr:rowOff>70286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67372"/>
          <a:ext cx="8382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41055</xdr:rowOff>
    </xdr:from>
    <xdr:to>
      <xdr:col>50</xdr:col>
      <xdr:colOff>114300</xdr:colOff>
      <xdr:row>98</xdr:row>
      <xdr:rowOff>65272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43155"/>
          <a:ext cx="889000" cy="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41055</xdr:rowOff>
    </xdr:from>
    <xdr:to>
      <xdr:col>45</xdr:col>
      <xdr:colOff>177800</xdr:colOff>
      <xdr:row>98</xdr:row>
      <xdr:rowOff>46462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43155"/>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46462</xdr:rowOff>
    </xdr:from>
    <xdr:to>
      <xdr:col>41</xdr:col>
      <xdr:colOff>50800</xdr:colOff>
      <xdr:row>98</xdr:row>
      <xdr:rowOff>51000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48562"/>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19486</xdr:rowOff>
    </xdr:from>
    <xdr:to>
      <xdr:col>55</xdr:col>
      <xdr:colOff>50800</xdr:colOff>
      <xdr:row>98</xdr:row>
      <xdr:rowOff>121086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14472</xdr:rowOff>
    </xdr:from>
    <xdr:to>
      <xdr:col>50</xdr:col>
      <xdr:colOff>165100</xdr:colOff>
      <xdr:row>98</xdr:row>
      <xdr:rowOff>116072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107199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161705</xdr:rowOff>
    </xdr:from>
    <xdr:to>
      <xdr:col>46</xdr:col>
      <xdr:colOff>38100</xdr:colOff>
      <xdr:row>98</xdr:row>
      <xdr:rowOff>91855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108382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167112</xdr:rowOff>
    </xdr:from>
    <xdr:to>
      <xdr:col>41</xdr:col>
      <xdr:colOff>101600</xdr:colOff>
      <xdr:row>98</xdr:row>
      <xdr:rowOff>97262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88389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200</xdr:rowOff>
    </xdr:from>
    <xdr:to>
      <xdr:col>36</xdr:col>
      <xdr:colOff>165100</xdr:colOff>
      <xdr:row>98</xdr:row>
      <xdr:rowOff>101800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92927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129550</xdr:rowOff>
    </xdr:from>
    <xdr:to>
      <xdr:col>85</xdr:col>
      <xdr:colOff>127000</xdr:colOff>
      <xdr:row>38</xdr:row>
      <xdr:rowOff>27183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01750"/>
          <a:ext cx="838200" cy="2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27183</xdr:rowOff>
    </xdr:from>
    <xdr:to>
      <xdr:col>81</xdr:col>
      <xdr:colOff>50800</xdr:colOff>
      <xdr:row>38</xdr:row>
      <xdr:rowOff>50088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42283"/>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49678</xdr:rowOff>
    </xdr:from>
    <xdr:to>
      <xdr:col>76</xdr:col>
      <xdr:colOff>114300</xdr:colOff>
      <xdr:row>38</xdr:row>
      <xdr:rowOff>50088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564778"/>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49678</xdr:rowOff>
    </xdr:from>
    <xdr:to>
      <xdr:col>71</xdr:col>
      <xdr:colOff>177800</xdr:colOff>
      <xdr:row>38</xdr:row>
      <xdr:rowOff>50454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6477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78750</xdr:rowOff>
    </xdr:from>
    <xdr:to>
      <xdr:col>85</xdr:col>
      <xdr:colOff>177800</xdr:colOff>
      <xdr:row>37</xdr:row>
      <xdr:rowOff>8900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101627</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1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147833</xdr:rowOff>
    </xdr:from>
    <xdr:to>
      <xdr:col>81</xdr:col>
      <xdr:colOff>101600</xdr:colOff>
      <xdr:row>38</xdr:row>
      <xdr:rowOff>77983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69110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170738</xdr:rowOff>
    </xdr:from>
    <xdr:to>
      <xdr:col>76</xdr:col>
      <xdr:colOff>165100</xdr:colOff>
      <xdr:row>38</xdr:row>
      <xdr:rowOff>100888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92015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170328</xdr:rowOff>
    </xdr:from>
    <xdr:to>
      <xdr:col>72</xdr:col>
      <xdr:colOff>38100</xdr:colOff>
      <xdr:row>38</xdr:row>
      <xdr:rowOff>100478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91605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171104</xdr:rowOff>
    </xdr:from>
    <xdr:to>
      <xdr:col>67</xdr:col>
      <xdr:colOff>101600</xdr:colOff>
      <xdr:row>38</xdr:row>
      <xdr:rowOff>101254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150120</xdr:rowOff>
    </xdr:from>
    <xdr:to>
      <xdr:col>85</xdr:col>
      <xdr:colOff>127000</xdr:colOff>
      <xdr:row>54</xdr:row>
      <xdr:rowOff>168866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236970"/>
          <a:ext cx="838200" cy="1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168866</xdr:rowOff>
    </xdr:from>
    <xdr:to>
      <xdr:col>81</xdr:col>
      <xdr:colOff>50800</xdr:colOff>
      <xdr:row>58</xdr:row>
      <xdr:rowOff>58051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427166"/>
          <a:ext cx="889000" cy="5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58051</xdr:rowOff>
    </xdr:from>
    <xdr:to>
      <xdr:col>76</xdr:col>
      <xdr:colOff>114300</xdr:colOff>
      <xdr:row>58</xdr:row>
      <xdr:rowOff>90932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02151"/>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140081</xdr:rowOff>
    </xdr:from>
    <xdr:to>
      <xdr:col>71</xdr:col>
      <xdr:colOff>177800</xdr:colOff>
      <xdr:row>58</xdr:row>
      <xdr:rowOff>90932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12731"/>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99320</xdr:rowOff>
    </xdr:from>
    <xdr:to>
      <xdr:col>85</xdr:col>
      <xdr:colOff>177800</xdr:colOff>
      <xdr:row>54</xdr:row>
      <xdr:rowOff>29470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122197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0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118066</xdr:rowOff>
    </xdr:from>
    <xdr:to>
      <xdr:col>81</xdr:col>
      <xdr:colOff>101600</xdr:colOff>
      <xdr:row>55</xdr:row>
      <xdr:rowOff>48216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64743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1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7251</xdr:rowOff>
    </xdr:from>
    <xdr:to>
      <xdr:col>76</xdr:col>
      <xdr:colOff>165100</xdr:colOff>
      <xdr:row>58</xdr:row>
      <xdr:rowOff>108851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125378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40132</xdr:rowOff>
    </xdr:from>
    <xdr:to>
      <xdr:col>72</xdr:col>
      <xdr:colOff>38100</xdr:colOff>
      <xdr:row>58</xdr:row>
      <xdr:rowOff>141732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158259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89281</xdr:rowOff>
    </xdr:from>
    <xdr:to>
      <xdr:col>67</xdr:col>
      <xdr:colOff>101600</xdr:colOff>
      <xdr:row>58</xdr:row>
      <xdr:rowOff>19431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35958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38827</xdr:rowOff>
    </xdr:from>
    <xdr:to>
      <xdr:col>85</xdr:col>
      <xdr:colOff>127000</xdr:colOff>
      <xdr:row>79</xdr:row>
      <xdr:rowOff>42766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83377"/>
          <a:ext cx="8382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34598</xdr:rowOff>
    </xdr:from>
    <xdr:to>
      <xdr:col>81</xdr:col>
      <xdr:colOff>50800</xdr:colOff>
      <xdr:row>79</xdr:row>
      <xdr:rowOff>42766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9148"/>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34598</xdr:rowOff>
    </xdr:from>
    <xdr:to>
      <xdr:col>76</xdr:col>
      <xdr:colOff>114300</xdr:colOff>
      <xdr:row>79</xdr:row>
      <xdr:rowOff>40176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9148"/>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40176</xdr:rowOff>
    </xdr:from>
    <xdr:to>
      <xdr:col>71</xdr:col>
      <xdr:colOff>177800</xdr:colOff>
      <xdr:row>79</xdr:row>
      <xdr:rowOff>40990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4726"/>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159477</xdr:rowOff>
    </xdr:from>
    <xdr:to>
      <xdr:col>85</xdr:col>
      <xdr:colOff>177800</xdr:colOff>
      <xdr:row>79</xdr:row>
      <xdr:rowOff>89627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163416</xdr:rowOff>
    </xdr:from>
    <xdr:to>
      <xdr:col>81</xdr:col>
      <xdr:colOff>101600</xdr:colOff>
      <xdr:row>79</xdr:row>
      <xdr:rowOff>93566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84693</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155248</xdr:rowOff>
    </xdr:from>
    <xdr:to>
      <xdr:col>76</xdr:col>
      <xdr:colOff>165100</xdr:colOff>
      <xdr:row>79</xdr:row>
      <xdr:rowOff>85398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76525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160826</xdr:rowOff>
    </xdr:from>
    <xdr:to>
      <xdr:col>72</xdr:col>
      <xdr:colOff>38100</xdr:colOff>
      <xdr:row>79</xdr:row>
      <xdr:rowOff>90976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82103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161640</xdr:rowOff>
    </xdr:from>
    <xdr:to>
      <xdr:col>67</xdr:col>
      <xdr:colOff>101600</xdr:colOff>
      <xdr:row>79</xdr:row>
      <xdr:rowOff>91790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82917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53175</xdr:rowOff>
    </xdr:from>
    <xdr:to>
      <xdr:col>85</xdr:col>
      <xdr:colOff>127000</xdr:colOff>
      <xdr:row>94</xdr:row>
      <xdr:rowOff>77521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169475"/>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77006</xdr:rowOff>
    </xdr:from>
    <xdr:to>
      <xdr:col>81</xdr:col>
      <xdr:colOff>50800</xdr:colOff>
      <xdr:row>94</xdr:row>
      <xdr:rowOff>77521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19330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64243</xdr:rowOff>
    </xdr:from>
    <xdr:to>
      <xdr:col>76</xdr:col>
      <xdr:colOff>114300</xdr:colOff>
      <xdr:row>94</xdr:row>
      <xdr:rowOff>77006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180543"/>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39421</xdr:rowOff>
    </xdr:from>
    <xdr:to>
      <xdr:col>71</xdr:col>
      <xdr:colOff>177800</xdr:colOff>
      <xdr:row>94</xdr:row>
      <xdr:rowOff>64243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55721"/>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2375</xdr:rowOff>
    </xdr:from>
    <xdr:to>
      <xdr:col>85</xdr:col>
      <xdr:colOff>177800</xdr:colOff>
      <xdr:row>94</xdr:row>
      <xdr:rowOff>103975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1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25252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26721</xdr:rowOff>
    </xdr:from>
    <xdr:to>
      <xdr:col>81</xdr:col>
      <xdr:colOff>101600</xdr:colOff>
      <xdr:row>94</xdr:row>
      <xdr:rowOff>128321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144848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26206</xdr:rowOff>
    </xdr:from>
    <xdr:to>
      <xdr:col>76</xdr:col>
      <xdr:colOff>165100</xdr:colOff>
      <xdr:row>94</xdr:row>
      <xdr:rowOff>127806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144333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13443</xdr:rowOff>
    </xdr:from>
    <xdr:to>
      <xdr:col>72</xdr:col>
      <xdr:colOff>38100</xdr:colOff>
      <xdr:row>94</xdr:row>
      <xdr:rowOff>115043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131570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160071</xdr:rowOff>
    </xdr:from>
    <xdr:to>
      <xdr:col>67</xdr:col>
      <xdr:colOff>101600</xdr:colOff>
      <xdr:row>94</xdr:row>
      <xdr:rowOff>90221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106748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8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本市の目的別住民一人当たりのコストは、議会費や衛生費が類似団体内平均を下回ったものの、商工費や教育費が類似団体内平均を大きく上回った。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・総務費：新型コロナウイルス感染症に対応した特別定額給付金の支給などに伴い、前年度に比べ大きく増加した。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・民生費：新型コロナウイルス感染症の影響による受診控えなどにより、生活保護費などの経常的な扶助費が前年度に比べ減少した。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・商工費：商工業振興対策として継続的に行っている中小企業への制度融資に加え、新型コロナウイルス感染症の影響を受けた中小企業に対する融資を新設したことに伴い、前年度に比べ大幅に増加した。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・教育費：令和元年度から令和２年度にかけて総合体育館建設事業を実施したため、類似団体内平均を大きく上回った。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財政調整基金残高は、新型コロナウイルス感染症対応への積極的な財政出動に伴い前年度より減少したが、依然として本市が財政規律としている標準財政規模の２０％を上回る水準を保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令和２年度は全会計が黒字で、一般会計や水道事業会計などの黒字額が前年度に比べ増加していることから、連結ベースの黒字額についても大きく増加した。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40455268</v>
      </c>
      <c r="BO4" s="433"/>
      <c r="BP4" s="433"/>
      <c r="BQ4" s="433"/>
      <c r="BR4" s="433"/>
      <c r="BS4" s="433"/>
      <c r="BT4" s="433"/>
      <c r="BU4" s="434"/>
      <c r="BV4" s="432">
        <v>29343784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6.3</v>
      </c>
      <c r="CU4" s="439"/>
      <c r="CV4" s="439"/>
      <c r="CW4" s="439"/>
      <c r="CX4" s="439"/>
      <c r="CY4" s="439"/>
      <c r="CZ4" s="439"/>
      <c r="DA4" s="440"/>
      <c r="DB4" s="438">
        <v>4.2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39228298</v>
      </c>
      <c r="BO5" s="470"/>
      <c r="BP5" s="470"/>
      <c r="BQ5" s="470"/>
      <c r="BR5" s="470"/>
      <c r="BS5" s="470"/>
      <c r="BT5" s="470"/>
      <c r="BU5" s="471"/>
      <c r="BV5" s="469">
        <v>28583516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89.8</v>
      </c>
      <c r="CU5" s="467"/>
      <c r="CV5" s="467"/>
      <c r="CW5" s="467"/>
      <c r="CX5" s="467"/>
      <c r="CY5" s="467"/>
      <c r="CZ5" s="467"/>
      <c r="DA5" s="468"/>
      <c r="DB5" s="466">
        <v>89.8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1226970</v>
      </c>
      <c r="BO6" s="470"/>
      <c r="BP6" s="470"/>
      <c r="BQ6" s="470"/>
      <c r="BR6" s="470"/>
      <c r="BS6" s="470"/>
      <c r="BT6" s="470"/>
      <c r="BU6" s="471"/>
      <c r="BV6" s="469">
        <v>760268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v>
      </c>
      <c r="CU6" s="507"/>
      <c r="CV6" s="507"/>
      <c r="CW6" s="507"/>
      <c r="CX6" s="507"/>
      <c r="CY6" s="507"/>
      <c r="CZ6" s="507"/>
      <c r="DA6" s="508"/>
      <c r="DB6" s="506">
        <v>95.2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128336</v>
      </c>
      <c r="BO7" s="470"/>
      <c r="BP7" s="470"/>
      <c r="BQ7" s="470"/>
      <c r="BR7" s="470"/>
      <c r="BS7" s="470"/>
      <c r="BT7" s="470"/>
      <c r="BU7" s="471"/>
      <c r="BV7" s="469">
        <v>48311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17550475</v>
      </c>
      <c r="CU7" s="470"/>
      <c r="CV7" s="470"/>
      <c r="CW7" s="470"/>
      <c r="CX7" s="470"/>
      <c r="CY7" s="470"/>
      <c r="CZ7" s="470"/>
      <c r="DA7" s="471"/>
      <c r="DB7" s="469">
        <v>17003167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1098634</v>
      </c>
      <c r="BO8" s="470"/>
      <c r="BP8" s="470"/>
      <c r="BQ8" s="470"/>
      <c r="BR8" s="470"/>
      <c r="BS8" s="470"/>
      <c r="BT8" s="470"/>
      <c r="BU8" s="471"/>
      <c r="BV8" s="469">
        <v>711957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0.64</v>
      </c>
      <c r="CU8" s="510"/>
      <c r="CV8" s="510"/>
      <c r="CW8" s="510"/>
      <c r="CX8" s="510"/>
      <c r="CY8" s="510"/>
      <c r="CZ8" s="510"/>
      <c r="DA8" s="511"/>
      <c r="DB8" s="509">
        <v>0.65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67241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386677</v>
      </c>
      <c r="BO9" s="470"/>
      <c r="BP9" s="470"/>
      <c r="BQ9" s="470"/>
      <c r="BR9" s="470"/>
      <c r="BS9" s="470"/>
      <c r="BT9" s="470"/>
      <c r="BU9" s="471"/>
      <c r="BV9" s="469">
        <v>204710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13.8</v>
      </c>
      <c r="CU9" s="467"/>
      <c r="CV9" s="467"/>
      <c r="CW9" s="467"/>
      <c r="CX9" s="467"/>
      <c r="CY9" s="467"/>
      <c r="CZ9" s="467"/>
      <c r="DA9" s="468"/>
      <c r="DB9" s="466">
        <v>14.7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67135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115</v>
      </c>
      <c r="AV10" s="502"/>
      <c r="AW10" s="502"/>
      <c r="AX10" s="502"/>
      <c r="AY10" s="503" t="s">
        <v>120</v>
      </c>
      <c r="AZ10" s="504"/>
      <c r="BA10" s="504"/>
      <c r="BB10" s="504"/>
      <c r="BC10" s="504"/>
      <c r="BD10" s="504"/>
      <c r="BE10" s="504"/>
      <c r="BF10" s="504"/>
      <c r="BG10" s="504"/>
      <c r="BH10" s="504"/>
      <c r="BI10" s="504"/>
      <c r="BJ10" s="504"/>
      <c r="BK10" s="504"/>
      <c r="BL10" s="504"/>
      <c r="BM10" s="505"/>
      <c r="BN10" s="469">
        <v>366608</v>
      </c>
      <c r="BO10" s="470"/>
      <c r="BP10" s="470"/>
      <c r="BQ10" s="470"/>
      <c r="BR10" s="470"/>
      <c r="BS10" s="470"/>
      <c r="BT10" s="470"/>
      <c r="BU10" s="471"/>
      <c r="BV10" s="469">
        <v>268677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115</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66730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600000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65445</v>
      </c>
      <c r="S13" s="554"/>
      <c r="T13" s="554"/>
      <c r="U13" s="554"/>
      <c r="V13" s="555"/>
      <c r="W13" s="485" t="s">
        <v>138</v>
      </c>
      <c r="X13" s="486"/>
      <c r="Y13" s="486"/>
      <c r="Z13" s="486"/>
      <c r="AA13" s="486"/>
      <c r="AB13" s="476"/>
      <c r="AC13" s="520">
        <v>2729</v>
      </c>
      <c r="AD13" s="521"/>
      <c r="AE13" s="521"/>
      <c r="AF13" s="521"/>
      <c r="AG13" s="563"/>
      <c r="AH13" s="520">
        <v>2973</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153285</v>
      </c>
      <c r="BO13" s="470"/>
      <c r="BP13" s="470"/>
      <c r="BQ13" s="470"/>
      <c r="BR13" s="470"/>
      <c r="BS13" s="470"/>
      <c r="BT13" s="470"/>
      <c r="BU13" s="471"/>
      <c r="BV13" s="469">
        <v>473387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6.2</v>
      </c>
      <c r="CU13" s="467"/>
      <c r="CV13" s="467"/>
      <c r="CW13" s="467"/>
      <c r="CX13" s="467"/>
      <c r="CY13" s="467"/>
      <c r="CZ13" s="467"/>
      <c r="DA13" s="468"/>
      <c r="DB13" s="466">
        <v>6.2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67035</v>
      </c>
      <c r="S14" s="554"/>
      <c r="T14" s="554"/>
      <c r="U14" s="554"/>
      <c r="V14" s="555"/>
      <c r="W14" s="459"/>
      <c r="X14" s="460"/>
      <c r="Y14" s="460"/>
      <c r="Z14" s="460"/>
      <c r="AA14" s="460"/>
      <c r="AB14" s="449"/>
      <c r="AC14" s="556">
        <v>7.7</v>
      </c>
      <c r="AD14" s="557"/>
      <c r="AE14" s="557"/>
      <c r="AF14" s="557"/>
      <c r="AG14" s="558"/>
      <c r="AH14" s="556">
        <v>8.4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24.9</v>
      </c>
      <c r="CU14" s="568"/>
      <c r="CV14" s="568"/>
      <c r="CW14" s="568"/>
      <c r="CX14" s="568"/>
      <c r="CY14" s="568"/>
      <c r="CZ14" s="568"/>
      <c r="DA14" s="569"/>
      <c r="DB14" s="567">
        <v>25.7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65786</v>
      </c>
      <c r="S15" s="554"/>
      <c r="T15" s="554"/>
      <c r="U15" s="554"/>
      <c r="V15" s="555"/>
      <c r="W15" s="485" t="s">
        <v>146</v>
      </c>
      <c r="X15" s="486"/>
      <c r="Y15" s="486"/>
      <c r="Z15" s="486"/>
      <c r="AA15" s="486"/>
      <c r="AB15" s="476"/>
      <c r="AC15" s="520">
        <v>11832</v>
      </c>
      <c r="AD15" s="521"/>
      <c r="AE15" s="521"/>
      <c r="AF15" s="521"/>
      <c r="AG15" s="563"/>
      <c r="AH15" s="520">
        <v>11533</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9227195</v>
      </c>
      <c r="BO15" s="433"/>
      <c r="BP15" s="433"/>
      <c r="BQ15" s="433"/>
      <c r="BR15" s="433"/>
      <c r="BS15" s="433"/>
      <c r="BT15" s="433"/>
      <c r="BU15" s="434"/>
      <c r="BV15" s="432">
        <v>8800204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33.5</v>
      </c>
      <c r="AD16" s="557"/>
      <c r="AE16" s="557"/>
      <c r="AF16" s="557"/>
      <c r="AG16" s="558"/>
      <c r="AH16" s="556">
        <v>32.6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14102883</v>
      </c>
      <c r="BO16" s="470"/>
      <c r="BP16" s="470"/>
      <c r="BQ16" s="470"/>
      <c r="BR16" s="470"/>
      <c r="BS16" s="470"/>
      <c r="BT16" s="470"/>
      <c r="BU16" s="471"/>
      <c r="BV16" s="469">
        <v>13525646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20716</v>
      </c>
      <c r="AD17" s="521"/>
      <c r="AE17" s="521"/>
      <c r="AF17" s="521"/>
      <c r="AG17" s="563"/>
      <c r="AH17" s="520">
        <v>20877</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11687459</v>
      </c>
      <c r="BO17" s="470"/>
      <c r="BP17" s="470"/>
      <c r="BQ17" s="470"/>
      <c r="BR17" s="470"/>
      <c r="BS17" s="470"/>
      <c r="BT17" s="470"/>
      <c r="BU17" s="471"/>
      <c r="BV17" s="469">
        <v>11210403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289.98</v>
      </c>
      <c r="M18" s="585"/>
      <c r="N18" s="585"/>
      <c r="O18" s="585"/>
      <c r="P18" s="585"/>
      <c r="Q18" s="585"/>
      <c r="R18" s="586"/>
      <c r="S18" s="586"/>
      <c r="T18" s="586"/>
      <c r="U18" s="586"/>
      <c r="V18" s="587"/>
      <c r="W18" s="487"/>
      <c r="X18" s="488"/>
      <c r="Y18" s="488"/>
      <c r="Z18" s="488"/>
      <c r="AA18" s="488"/>
      <c r="AB18" s="479"/>
      <c r="AC18" s="588">
        <v>58.7</v>
      </c>
      <c r="AD18" s="589"/>
      <c r="AE18" s="589"/>
      <c r="AF18" s="589"/>
      <c r="AG18" s="590"/>
      <c r="AH18" s="588">
        <v>59</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15929574</v>
      </c>
      <c r="BO18" s="470"/>
      <c r="BP18" s="470"/>
      <c r="BQ18" s="470"/>
      <c r="BR18" s="470"/>
      <c r="BS18" s="470"/>
      <c r="BT18" s="470"/>
      <c r="BU18" s="471"/>
      <c r="BV18" s="469">
        <v>15648219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232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21289636</v>
      </c>
      <c r="BO19" s="470"/>
      <c r="BP19" s="470"/>
      <c r="BQ19" s="470"/>
      <c r="BR19" s="470"/>
      <c r="BS19" s="470"/>
      <c r="BT19" s="470"/>
      <c r="BU19" s="471"/>
      <c r="BV19" s="469">
        <v>19362210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27997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28724642</v>
      </c>
      <c r="BO23" s="470"/>
      <c r="BP23" s="470"/>
      <c r="BQ23" s="470"/>
      <c r="BR23" s="470"/>
      <c r="BS23" s="470"/>
      <c r="BT23" s="470"/>
      <c r="BU23" s="471"/>
      <c r="BV23" s="469">
        <v>27430109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9140</v>
      </c>
      <c r="R24" s="521"/>
      <c r="S24" s="521"/>
      <c r="T24" s="521"/>
      <c r="U24" s="521"/>
      <c r="V24" s="563"/>
      <c r="W24" s="622"/>
      <c r="X24" s="610"/>
      <c r="Y24" s="611"/>
      <c r="Z24" s="519" t="s">
        <v>169</v>
      </c>
      <c r="AA24" s="499"/>
      <c r="AB24" s="499"/>
      <c r="AC24" s="499"/>
      <c r="AD24" s="499"/>
      <c r="AE24" s="499"/>
      <c r="AF24" s="499"/>
      <c r="AG24" s="500"/>
      <c r="AH24" s="520">
        <v>499</v>
      </c>
      <c r="AI24" s="521"/>
      <c r="AJ24" s="521"/>
      <c r="AK24" s="521"/>
      <c r="AL24" s="563"/>
      <c r="AM24" s="520">
        <v>1459076</v>
      </c>
      <c r="AN24" s="521"/>
      <c r="AO24" s="521"/>
      <c r="AP24" s="521"/>
      <c r="AQ24" s="521"/>
      <c r="AR24" s="563"/>
      <c r="AS24" s="520">
        <v>2924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16104169</v>
      </c>
      <c r="BO24" s="470"/>
      <c r="BP24" s="470"/>
      <c r="BQ24" s="470"/>
      <c r="BR24" s="470"/>
      <c r="BS24" s="470"/>
      <c r="BT24" s="470"/>
      <c r="BU24" s="471"/>
      <c r="BV24" s="469">
        <v>15785061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7560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128</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5821094</v>
      </c>
      <c r="BO25" s="433"/>
      <c r="BP25" s="433"/>
      <c r="BQ25" s="433"/>
      <c r="BR25" s="433"/>
      <c r="BS25" s="433"/>
      <c r="BT25" s="433"/>
      <c r="BU25" s="434"/>
      <c r="BV25" s="432">
        <v>6086049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6310</v>
      </c>
      <c r="R26" s="521"/>
      <c r="S26" s="521"/>
      <c r="T26" s="521"/>
      <c r="U26" s="521"/>
      <c r="V26" s="563"/>
      <c r="W26" s="622"/>
      <c r="X26" s="610"/>
      <c r="Y26" s="611"/>
      <c r="Z26" s="519" t="s">
        <v>176</v>
      </c>
      <c r="AA26" s="632"/>
      <c r="AB26" s="632"/>
      <c r="AC26" s="632"/>
      <c r="AD26" s="632"/>
      <c r="AE26" s="632"/>
      <c r="AF26" s="632"/>
      <c r="AG26" s="633"/>
      <c r="AH26" s="520">
        <v>14</v>
      </c>
      <c r="AI26" s="521"/>
      <c r="AJ26" s="521"/>
      <c r="AK26" s="521"/>
      <c r="AL26" s="563"/>
      <c r="AM26" s="520">
        <v>41496</v>
      </c>
      <c r="AN26" s="521"/>
      <c r="AO26" s="521"/>
      <c r="AP26" s="521"/>
      <c r="AQ26" s="521"/>
      <c r="AR26" s="563"/>
      <c r="AS26" s="520">
        <v>2964</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4880</v>
      </c>
      <c r="R27" s="521"/>
      <c r="S27" s="521"/>
      <c r="T27" s="521"/>
      <c r="U27" s="521"/>
      <c r="V27" s="563"/>
      <c r="W27" s="622"/>
      <c r="X27" s="610"/>
      <c r="Y27" s="611"/>
      <c r="Z27" s="519" t="s">
        <v>179</v>
      </c>
      <c r="AA27" s="499"/>
      <c r="AB27" s="499"/>
      <c r="AC27" s="499"/>
      <c r="AD27" s="499"/>
      <c r="AE27" s="499"/>
      <c r="AF27" s="499"/>
      <c r="AG27" s="500"/>
      <c r="AH27" s="520">
        <v>3</v>
      </c>
      <c r="AI27" s="521"/>
      <c r="AJ27" s="521"/>
      <c r="AK27" s="521"/>
      <c r="AL27" s="563"/>
      <c r="AM27" s="520">
        <v>12453</v>
      </c>
      <c r="AN27" s="521"/>
      <c r="AO27" s="521"/>
      <c r="AP27" s="521"/>
      <c r="AQ27" s="521"/>
      <c r="AR27" s="563"/>
      <c r="AS27" s="520">
        <v>4151</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7661</v>
      </c>
      <c r="BO27" s="646"/>
      <c r="BP27" s="646"/>
      <c r="BQ27" s="646"/>
      <c r="BR27" s="646"/>
      <c r="BS27" s="646"/>
      <c r="BT27" s="646"/>
      <c r="BU27" s="647"/>
      <c r="BV27" s="645">
        <v>7646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4250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3891743</v>
      </c>
      <c r="BO28" s="433"/>
      <c r="BP28" s="433"/>
      <c r="BQ28" s="433"/>
      <c r="BR28" s="433"/>
      <c r="BS28" s="433"/>
      <c r="BT28" s="433"/>
      <c r="BU28" s="434"/>
      <c r="BV28" s="432">
        <v>4125135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16</v>
      </c>
      <c r="M29" s="521"/>
      <c r="N29" s="521"/>
      <c r="O29" s="521"/>
      <c r="P29" s="563"/>
      <c r="Q29" s="520">
        <v>4020</v>
      </c>
      <c r="R29" s="521"/>
      <c r="S29" s="521"/>
      <c r="T29" s="521"/>
      <c r="U29" s="521"/>
      <c r="V29" s="563"/>
      <c r="W29" s="623"/>
      <c r="X29" s="624"/>
      <c r="Y29" s="625"/>
      <c r="Z29" s="519" t="s">
        <v>185</v>
      </c>
      <c r="AA29" s="499"/>
      <c r="AB29" s="499"/>
      <c r="AC29" s="499"/>
      <c r="AD29" s="499"/>
      <c r="AE29" s="499"/>
      <c r="AF29" s="499"/>
      <c r="AG29" s="500"/>
      <c r="AH29" s="520">
        <v>502</v>
      </c>
      <c r="AI29" s="521"/>
      <c r="AJ29" s="521"/>
      <c r="AK29" s="521"/>
      <c r="AL29" s="563"/>
      <c r="AM29" s="520">
        <v>1471529</v>
      </c>
      <c r="AN29" s="521"/>
      <c r="AO29" s="521"/>
      <c r="AP29" s="521"/>
      <c r="AQ29" s="521"/>
      <c r="AR29" s="563"/>
      <c r="AS29" s="520">
        <v>2931</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230331</v>
      </c>
      <c r="BO29" s="470"/>
      <c r="BP29" s="470"/>
      <c r="BQ29" s="470"/>
      <c r="BR29" s="470"/>
      <c r="BS29" s="470"/>
      <c r="BT29" s="470"/>
      <c r="BU29" s="471"/>
      <c r="BV29" s="469">
        <v>230043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2841659</v>
      </c>
      <c r="BO30" s="646"/>
      <c r="BP30" s="646"/>
      <c r="BQ30" s="646"/>
      <c r="BR30" s="646"/>
      <c r="BS30" s="646"/>
      <c r="BT30" s="646"/>
      <c r="BU30" s="647"/>
      <c r="BV30" s="645">
        <v>2811805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塩尻市国民健康保険事業特別会計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塩尻市水道事業会計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松本広域連合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塩尻市土地開発公社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塩尻市奨学資金貸与事業特別会計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塩尻市介護保険事業特別会計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塩尻市下水道事業会計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松本広域連合（松本地域ふるさと基金事業特別会計）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一般財団法人　塩尻市振興公社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塩尻市国民健康保険楢川診療所事業特別会計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塩尻市農業集落排水事業会計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長野県市町村自治振興組合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一般財団法人　塩尻市文化振興事業団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塩尻市後期高齢者医療事業特別会計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長野県後期高齢者医療広域連合（一般会計）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一般財団法人　塩尻筑南勤労者福祉サービスセンター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長野県後期高齢者医療広域連合（後期高齢者医療事業特別会計）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株式会社　信州ファーム</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辰野町塩尻市小学校組合</v>
      </c>
      <c r="BZ39" s="659"/>
      <c r="CA39" s="659"/>
      <c r="CB39" s="659"/>
      <c r="CC39" s="659"/>
      <c r="CD39" s="659"/>
      <c r="CE39" s="659"/>
      <c r="CF39" s="659"/>
      <c r="CG39" s="659"/>
      <c r="CH39" s="659"/>
      <c r="CI39" s="659"/>
      <c r="CJ39" s="659"/>
      <c r="CK39" s="659"/>
      <c r="CL39" s="659"/>
      <c r="CM39" s="659"/>
      <c r="CN39" s="214"/>
      <c r="CO39" s="658">
        <f t="shared" si="3"/>
        <v>25</v>
      </c>
      <c r="CP39" s="658"/>
      <c r="CQ39" s="659" t="str">
        <f>IF('各会計、関係団体の財政状況及び健全化判断比率'!BS12="","",'各会計、関係団体の財政状況及び健全化判断比率'!BS12)</f>
        <v>一般社団法人　塩尻市農業公社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松塩安筑老人福祉施設組合</v>
      </c>
      <c r="BZ40" s="659"/>
      <c r="CA40" s="659"/>
      <c r="CB40" s="659"/>
      <c r="CC40" s="659"/>
      <c r="CD40" s="659"/>
      <c r="CE40" s="659"/>
      <c r="CF40" s="659"/>
      <c r="CG40" s="659"/>
      <c r="CH40" s="659"/>
      <c r="CI40" s="659"/>
      <c r="CJ40" s="659"/>
      <c r="CK40" s="659"/>
      <c r="CL40" s="659"/>
      <c r="CM40" s="659"/>
      <c r="CN40" s="214"/>
      <c r="CO40" s="658">
        <f t="shared" si="3"/>
        <v>26</v>
      </c>
      <c r="CP40" s="658"/>
      <c r="CQ40" s="659" t="str">
        <f>IF('各会計、関係団体の財政状況及び健全化判断比率'!BS13="","",'各会計、関係団体の財政状況及び健全化判断比率'!BS13)</f>
        <v>一般財団法人　塩尻・木曽地域地場産業振興センター</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〇</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塩尻市辰野町中学校組合</v>
      </c>
      <c r="BZ41" s="659"/>
      <c r="CA41" s="659"/>
      <c r="CB41" s="659"/>
      <c r="CC41" s="659"/>
      <c r="CD41" s="659"/>
      <c r="CE41" s="659"/>
      <c r="CF41" s="659"/>
      <c r="CG41" s="659"/>
      <c r="CH41" s="659"/>
      <c r="CI41" s="659"/>
      <c r="CJ41" s="659"/>
      <c r="CK41" s="659"/>
      <c r="CL41" s="659"/>
      <c r="CM41" s="659"/>
      <c r="CN41" s="214"/>
      <c r="CO41" s="658">
        <f t="shared" si="3"/>
        <v>27</v>
      </c>
      <c r="CP41" s="658"/>
      <c r="CQ41" s="659" t="str">
        <f>IF('各会計、関係団体の財政状況及び健全化判断比率'!BS14="","",'各会計、関係団体の財政状況及び健全化判断比率'!BS14)</f>
        <v>一般財団法人　塩尻市森林公社</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〇</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松塩筑木曽老人福祉施設組合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松塩地区広域施設組合（一般会計）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tgGzo9hVrNKBkCOgqMtC/1tXV0a8tTMIzJIwXTEJ4W5h1H37Rr+alcCdeYDbM7URl+33t00r+otzU9o9om8xWQ==" saltValue="jlN3KE2JLupKrdxY8ZGu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559</v>
      </c>
      <c r="D34" s="1250"/>
      <c r="E34" s="1251"/>
      <c r="F34" s="32">
        <v>5.52</v>
      </c>
      <c r="G34" s="33">
        <v>4.84</v>
      </c>
      <c r="H34" s="33">
        <v>5.09</v>
      </c>
      <c r="I34" s="33">
        <v>6.29</v>
      </c>
      <c r="J34" s="34">
        <v>7.35</v>
      </c>
      <c r="K34" s="22"/>
      <c r="L34" s="22"/>
      <c r="M34" s="22"/>
      <c r="N34" s="22"/>
      <c r="O34" s="22"/>
      <c r="P34" s="22"/>
    </row>
    <row r="35" spans="1:16" ht="39" customHeight="1" x14ac:dyDescent="0.15">
      <c r="A35" s="22"/>
      <c r="B35" s="35"/>
      <c r="C35" s="1244" t="s">
        <v>560</v>
      </c>
      <c r="D35" s="1245"/>
      <c r="E35" s="1246"/>
      <c r="F35" s="36">
        <v>2.88</v>
      </c>
      <c r="G35" s="37">
        <v>2.44</v>
      </c>
      <c r="H35" s="37">
        <v>3</v>
      </c>
      <c r="I35" s="37">
        <v>4.17</v>
      </c>
      <c r="J35" s="38">
        <v>6.24</v>
      </c>
      <c r="K35" s="22"/>
      <c r="L35" s="22"/>
      <c r="M35" s="22"/>
      <c r="N35" s="22"/>
      <c r="O35" s="22"/>
      <c r="P35" s="22"/>
    </row>
    <row r="36" spans="1:16" ht="39" customHeight="1" x14ac:dyDescent="0.15">
      <c r="A36" s="22"/>
      <c r="B36" s="35"/>
      <c r="C36" s="1244" t="s">
        <v>561</v>
      </c>
      <c r="D36" s="1245"/>
      <c r="E36" s="1246"/>
      <c r="F36" s="36">
        <v>3.74</v>
      </c>
      <c r="G36" s="37">
        <v>3.53</v>
      </c>
      <c r="H36" s="37">
        <v>3.41</v>
      </c>
      <c r="I36" s="37">
        <v>3.13</v>
      </c>
      <c r="J36" s="38">
        <v>2.72</v>
      </c>
      <c r="K36" s="22"/>
      <c r="L36" s="22"/>
      <c r="M36" s="22"/>
      <c r="N36" s="22"/>
      <c r="O36" s="22"/>
      <c r="P36" s="22"/>
    </row>
    <row r="37" spans="1:16" ht="39" customHeight="1" x14ac:dyDescent="0.15">
      <c r="A37" s="22"/>
      <c r="B37" s="35"/>
      <c r="C37" s="1244" t="s">
        <v>562</v>
      </c>
      <c r="D37" s="1245"/>
      <c r="E37" s="1246"/>
      <c r="F37" s="36">
        <v>0.75</v>
      </c>
      <c r="G37" s="37">
        <v>0.46</v>
      </c>
      <c r="H37" s="37">
        <v>0.52</v>
      </c>
      <c r="I37" s="37">
        <v>0.47</v>
      </c>
      <c r="J37" s="38">
        <v>0.62</v>
      </c>
      <c r="K37" s="22"/>
      <c r="L37" s="22"/>
      <c r="M37" s="22"/>
      <c r="N37" s="22"/>
      <c r="O37" s="22"/>
      <c r="P37" s="22"/>
    </row>
    <row r="38" spans="1:16" ht="39" customHeight="1" x14ac:dyDescent="0.15">
      <c r="A38" s="22"/>
      <c r="B38" s="35"/>
      <c r="C38" s="1244" t="s">
        <v>563</v>
      </c>
      <c r="D38" s="1245"/>
      <c r="E38" s="1246"/>
      <c r="F38" s="36">
        <v>0.39</v>
      </c>
      <c r="G38" s="37">
        <v>0.34</v>
      </c>
      <c r="H38" s="37">
        <v>0.43</v>
      </c>
      <c r="I38" s="37">
        <v>0.59</v>
      </c>
      <c r="J38" s="38">
        <v>0.59</v>
      </c>
      <c r="K38" s="22"/>
      <c r="L38" s="22"/>
      <c r="M38" s="22"/>
      <c r="N38" s="22"/>
      <c r="O38" s="22"/>
      <c r="P38" s="22"/>
    </row>
    <row r="39" spans="1:16" ht="39" customHeight="1" x14ac:dyDescent="0.15">
      <c r="A39" s="22"/>
      <c r="B39" s="35"/>
      <c r="C39" s="1244" t="s">
        <v>564</v>
      </c>
      <c r="D39" s="1245"/>
      <c r="E39" s="1246"/>
      <c r="F39" s="36">
        <v>1.81</v>
      </c>
      <c r="G39" s="37">
        <v>1.04</v>
      </c>
      <c r="H39" s="37">
        <v>0.18</v>
      </c>
      <c r="I39" s="37">
        <v>0.46</v>
      </c>
      <c r="J39" s="38">
        <v>0.42</v>
      </c>
      <c r="K39" s="22"/>
      <c r="L39" s="22"/>
      <c r="M39" s="22"/>
      <c r="N39" s="22"/>
      <c r="O39" s="22"/>
      <c r="P39" s="22"/>
    </row>
    <row r="40" spans="1:16" ht="39" customHeight="1" x14ac:dyDescent="0.15">
      <c r="A40" s="22"/>
      <c r="B40" s="35"/>
      <c r="C40" s="1244" t="s">
        <v>565</v>
      </c>
      <c r="D40" s="1245"/>
      <c r="E40" s="1246"/>
      <c r="F40" s="36">
        <v>0.12</v>
      </c>
      <c r="G40" s="37">
        <v>0.13</v>
      </c>
      <c r="H40" s="37">
        <v>0.13</v>
      </c>
      <c r="I40" s="37">
        <v>0.13</v>
      </c>
      <c r="J40" s="38">
        <v>0.12</v>
      </c>
      <c r="K40" s="22"/>
      <c r="L40" s="22"/>
      <c r="M40" s="22"/>
      <c r="N40" s="22"/>
      <c r="O40" s="22"/>
      <c r="P40" s="22"/>
    </row>
    <row r="41" spans="1:16" ht="39" customHeight="1" x14ac:dyDescent="0.15">
      <c r="A41" s="22"/>
      <c r="B41" s="35"/>
      <c r="C41" s="1244" t="s">
        <v>566</v>
      </c>
      <c r="D41" s="1245"/>
      <c r="E41" s="1246"/>
      <c r="F41" s="36">
        <v>0</v>
      </c>
      <c r="G41" s="37">
        <v>0</v>
      </c>
      <c r="H41" s="37">
        <v>0</v>
      </c>
      <c r="I41" s="37">
        <v>0</v>
      </c>
      <c r="J41" s="38">
        <v>0.01</v>
      </c>
      <c r="K41" s="22"/>
      <c r="L41" s="22"/>
      <c r="M41" s="22"/>
      <c r="N41" s="22"/>
      <c r="O41" s="22"/>
      <c r="P41" s="22"/>
    </row>
    <row r="42" spans="1:16" ht="39" customHeight="1" x14ac:dyDescent="0.15">
      <c r="A42" s="22"/>
      <c r="B42" s="39"/>
      <c r="C42" s="1244" t="s">
        <v>567</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568</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wYhBh7q6xktccT2N4uvJdl8Rnaqm7c4WoOTkhueTYKv7qHYR5wUrUndBDpL4OPnwVCRsW/z/0TnNGndaM9SKA==" saltValue="atwI8kER4FblTm7SEIaf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3057</v>
      </c>
      <c r="L45" s="60">
        <v>2966</v>
      </c>
      <c r="M45" s="60">
        <v>2917</v>
      </c>
      <c r="N45" s="60">
        <v>2900</v>
      </c>
      <c r="O45" s="61">
        <v>2971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1142</v>
      </c>
      <c r="L48" s="64">
        <v>1142</v>
      </c>
      <c r="M48" s="64">
        <v>1088</v>
      </c>
      <c r="N48" s="64">
        <v>1077</v>
      </c>
      <c r="O48" s="65">
        <v>1077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160</v>
      </c>
      <c r="L49" s="64">
        <v>163</v>
      </c>
      <c r="M49" s="64">
        <v>151</v>
      </c>
      <c r="N49" s="64">
        <v>123</v>
      </c>
      <c r="O49" s="65">
        <v>100</v>
      </c>
      <c r="P49" s="48"/>
      <c r="Q49" s="48"/>
      <c r="R49" s="48"/>
      <c r="S49" s="48"/>
      <c r="T49" s="48"/>
      <c r="U49" s="48"/>
    </row>
    <row r="50" spans="1:21" ht="30.75" customHeight="1" x14ac:dyDescent="0.15">
      <c r="A50" s="48"/>
      <c r="B50" s="1254"/>
      <c r="C50" s="1255"/>
      <c r="D50" s="62"/>
      <c r="E50" s="1260" t="s">
        <v>17</v>
      </c>
      <c r="F50" s="1260"/>
      <c r="G50" s="1260"/>
      <c r="H50" s="1260"/>
      <c r="I50" s="1260"/>
      <c r="J50" s="1261"/>
      <c r="K50" s="63">
        <v>59</v>
      </c>
      <c r="L50" s="64">
        <v>53</v>
      </c>
      <c r="M50" s="64">
        <v>49</v>
      </c>
      <c r="N50" s="64">
        <v>44</v>
      </c>
      <c r="O50" s="65">
        <v>40</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510</v>
      </c>
      <c r="N51" s="64" t="s">
        <v>510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3388</v>
      </c>
      <c r="L52" s="64">
        <v>3414</v>
      </c>
      <c r="M52" s="64">
        <v>3363</v>
      </c>
      <c r="N52" s="64">
        <v>3312</v>
      </c>
      <c r="O52" s="65">
        <v>3182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1030</v>
      </c>
      <c r="L53" s="69">
        <v>910</v>
      </c>
      <c r="M53" s="69">
        <v>842</v>
      </c>
      <c r="N53" s="69">
        <v>832</v>
      </c>
      <c r="O53" s="70">
        <v>1007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580</v>
      </c>
      <c r="L57" s="84" t="s">
        <v>580</v>
      </c>
      <c r="M57" s="84" t="s">
        <v>580</v>
      </c>
      <c r="N57" s="84" t="s">
        <v>580</v>
      </c>
      <c r="O57" s="85" t="s">
        <v>580</v>
      </c>
    </row>
    <row r="58" spans="1:21" ht="31.5" customHeight="1" thickBot="1" x14ac:dyDescent="0.2">
      <c r="B58" s="1270"/>
      <c r="C58" s="1271"/>
      <c r="D58" s="1275" t="s">
        <v>27</v>
      </c>
      <c r="E58" s="1276"/>
      <c r="F58" s="1276"/>
      <c r="G58" s="1276"/>
      <c r="H58" s="1276"/>
      <c r="I58" s="1276"/>
      <c r="J58" s="1277"/>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Lr1SssnR323UM6C9vbc+iAYtLlZrBNwQFQIr8ZSFQMuvesSWzlimWnRxrMJVHKIbFGnSEtKr3GKZyEcGJRtw==" saltValue="/+zwvwZOA6lTRfY7oW02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27121</v>
      </c>
      <c r="J41" s="104">
        <v>26475</v>
      </c>
      <c r="K41" s="104">
        <v>26396</v>
      </c>
      <c r="L41" s="104">
        <v>27430</v>
      </c>
      <c r="M41" s="105">
        <v>28725</v>
      </c>
    </row>
    <row r="42" spans="2:13" ht="27.75" customHeight="1" x14ac:dyDescent="0.15">
      <c r="B42" s="1280"/>
      <c r="C42" s="1281"/>
      <c r="D42" s="106"/>
      <c r="E42" s="1286" t="s">
        <v>32</v>
      </c>
      <c r="F42" s="1286"/>
      <c r="G42" s="1286"/>
      <c r="H42" s="1287"/>
      <c r="I42" s="107">
        <v>510</v>
      </c>
      <c r="J42" s="108">
        <v>452</v>
      </c>
      <c r="K42" s="108">
        <v>407</v>
      </c>
      <c r="L42" s="108">
        <v>366</v>
      </c>
      <c r="M42" s="109">
        <v>329</v>
      </c>
    </row>
    <row r="43" spans="2:13" ht="27.75" customHeight="1" x14ac:dyDescent="0.15">
      <c r="B43" s="1280"/>
      <c r="C43" s="1281"/>
      <c r="D43" s="106"/>
      <c r="E43" s="1286" t="s">
        <v>33</v>
      </c>
      <c r="F43" s="1286"/>
      <c r="G43" s="1286"/>
      <c r="H43" s="1287"/>
      <c r="I43" s="107">
        <v>14402</v>
      </c>
      <c r="J43" s="108">
        <v>13652</v>
      </c>
      <c r="K43" s="108">
        <v>12805</v>
      </c>
      <c r="L43" s="108">
        <v>11896</v>
      </c>
      <c r="M43" s="109">
        <v>11050</v>
      </c>
    </row>
    <row r="44" spans="2:13" ht="27.75" customHeight="1" x14ac:dyDescent="0.15">
      <c r="B44" s="1280"/>
      <c r="C44" s="1281"/>
      <c r="D44" s="106"/>
      <c r="E44" s="1286" t="s">
        <v>34</v>
      </c>
      <c r="F44" s="1286"/>
      <c r="G44" s="1286"/>
      <c r="H44" s="1287"/>
      <c r="I44" s="107">
        <v>792</v>
      </c>
      <c r="J44" s="108">
        <v>705</v>
      </c>
      <c r="K44" s="108">
        <v>590</v>
      </c>
      <c r="L44" s="108">
        <v>522</v>
      </c>
      <c r="M44" s="109">
        <v>466</v>
      </c>
    </row>
    <row r="45" spans="2:13" ht="27.75" customHeight="1" x14ac:dyDescent="0.15">
      <c r="B45" s="1280"/>
      <c r="C45" s="1281"/>
      <c r="D45" s="106"/>
      <c r="E45" s="1286" t="s">
        <v>35</v>
      </c>
      <c r="F45" s="1286"/>
      <c r="G45" s="1286"/>
      <c r="H45" s="1287"/>
      <c r="I45" s="107">
        <v>3741</v>
      </c>
      <c r="J45" s="108">
        <v>3734</v>
      </c>
      <c r="K45" s="108">
        <v>3442</v>
      </c>
      <c r="L45" s="108">
        <v>3444</v>
      </c>
      <c r="M45" s="109">
        <v>3402</v>
      </c>
    </row>
    <row r="46" spans="2:13" ht="27.75" customHeight="1" x14ac:dyDescent="0.15">
      <c r="B46" s="1280"/>
      <c r="C46" s="1281"/>
      <c r="D46" s="110"/>
      <c r="E46" s="1286" t="s">
        <v>36</v>
      </c>
      <c r="F46" s="1286"/>
      <c r="G46" s="1286"/>
      <c r="H46" s="1287"/>
      <c r="I46" s="107">
        <v>50</v>
      </c>
      <c r="J46" s="108">
        <v>162</v>
      </c>
      <c r="K46" s="108">
        <v>176</v>
      </c>
      <c r="L46" s="108">
        <v>172</v>
      </c>
      <c r="M46" s="109">
        <v>144</v>
      </c>
    </row>
    <row r="47" spans="2:13" ht="27.75" customHeight="1" x14ac:dyDescent="0.15">
      <c r="B47" s="1280"/>
      <c r="C47" s="1281"/>
      <c r="D47" s="111"/>
      <c r="E47" s="1288" t="s">
        <v>37</v>
      </c>
      <c r="F47" s="1289"/>
      <c r="G47" s="1289"/>
      <c r="H47" s="1290"/>
      <c r="I47" s="107" t="s">
        <v>510</v>
      </c>
      <c r="J47" s="108" t="s">
        <v>510</v>
      </c>
      <c r="K47" s="108" t="s">
        <v>510</v>
      </c>
      <c r="L47" s="108" t="s">
        <v>510</v>
      </c>
      <c r="M47" s="109" t="s">
        <v>510</v>
      </c>
    </row>
    <row r="48" spans="2:13" ht="27.75" customHeight="1" x14ac:dyDescent="0.15">
      <c r="B48" s="1280"/>
      <c r="C48" s="1281"/>
      <c r="D48" s="106"/>
      <c r="E48" s="1286" t="s">
        <v>38</v>
      </c>
      <c r="F48" s="1286"/>
      <c r="G48" s="1286"/>
      <c r="H48" s="1287"/>
      <c r="I48" s="107" t="s">
        <v>510</v>
      </c>
      <c r="J48" s="108" t="s">
        <v>510</v>
      </c>
      <c r="K48" s="108" t="s">
        <v>510</v>
      </c>
      <c r="L48" s="108" t="s">
        <v>510</v>
      </c>
      <c r="M48" s="109" t="s">
        <v>510</v>
      </c>
    </row>
    <row r="49" spans="2:13" ht="27.75" customHeight="1" x14ac:dyDescent="0.15">
      <c r="B49" s="1282"/>
      <c r="C49" s="1283"/>
      <c r="D49" s="106"/>
      <c r="E49" s="1286" t="s">
        <v>39</v>
      </c>
      <c r="F49" s="1286"/>
      <c r="G49" s="1286"/>
      <c r="H49" s="1287"/>
      <c r="I49" s="107" t="s">
        <v>510</v>
      </c>
      <c r="J49" s="108" t="s">
        <v>510</v>
      </c>
      <c r="K49" s="108" t="s">
        <v>510</v>
      </c>
      <c r="L49" s="108" t="s">
        <v>510</v>
      </c>
      <c r="M49" s="109" t="s">
        <v>510</v>
      </c>
    </row>
    <row r="50" spans="2:13" ht="27.75" customHeight="1" x14ac:dyDescent="0.15">
      <c r="B50" s="1291" t="s">
        <v>40</v>
      </c>
      <c r="C50" s="1292"/>
      <c r="D50" s="112"/>
      <c r="E50" s="1286" t="s">
        <v>41</v>
      </c>
      <c r="F50" s="1286"/>
      <c r="G50" s="1286"/>
      <c r="H50" s="1287"/>
      <c r="I50" s="107">
        <v>5616</v>
      </c>
      <c r="J50" s="108">
        <v>5755</v>
      </c>
      <c r="K50" s="108">
        <v>6301</v>
      </c>
      <c r="L50" s="108">
        <v>6524</v>
      </c>
      <c r="M50" s="109">
        <v>6355</v>
      </c>
    </row>
    <row r="51" spans="2:13" ht="27.75" customHeight="1" x14ac:dyDescent="0.15">
      <c r="B51" s="1280"/>
      <c r="C51" s="1281"/>
      <c r="D51" s="106"/>
      <c r="E51" s="1286" t="s">
        <v>42</v>
      </c>
      <c r="F51" s="1286"/>
      <c r="G51" s="1286"/>
      <c r="H51" s="1287"/>
      <c r="I51" s="107">
        <v>3435</v>
      </c>
      <c r="J51" s="108">
        <v>3308</v>
      </c>
      <c r="K51" s="108">
        <v>3282</v>
      </c>
      <c r="L51" s="108">
        <v>3363</v>
      </c>
      <c r="M51" s="109">
        <v>3266</v>
      </c>
    </row>
    <row r="52" spans="2:13" ht="27.75" customHeight="1" x14ac:dyDescent="0.15">
      <c r="B52" s="1282"/>
      <c r="C52" s="1283"/>
      <c r="D52" s="106"/>
      <c r="E52" s="1286" t="s">
        <v>43</v>
      </c>
      <c r="F52" s="1286"/>
      <c r="G52" s="1286"/>
      <c r="H52" s="1287"/>
      <c r="I52" s="107">
        <v>31825</v>
      </c>
      <c r="J52" s="108">
        <v>30850</v>
      </c>
      <c r="K52" s="108">
        <v>30498</v>
      </c>
      <c r="L52" s="108">
        <v>30313</v>
      </c>
      <c r="M52" s="109">
        <v>30810</v>
      </c>
    </row>
    <row r="53" spans="2:13" ht="27.75" customHeight="1" thickBot="1" x14ac:dyDescent="0.2">
      <c r="B53" s="1293" t="s">
        <v>44</v>
      </c>
      <c r="C53" s="1294"/>
      <c r="D53" s="113"/>
      <c r="E53" s="1295" t="s">
        <v>45</v>
      </c>
      <c r="F53" s="1295"/>
      <c r="G53" s="1295"/>
      <c r="H53" s="1296"/>
      <c r="I53" s="114">
        <v>5739</v>
      </c>
      <c r="J53" s="115">
        <v>5266</v>
      </c>
      <c r="K53" s="115">
        <v>3736</v>
      </c>
      <c r="L53" s="115">
        <v>3630</v>
      </c>
      <c r="M53" s="116">
        <v>3686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oR1P6BzNcTpp4aEi5vTGuABihuYcjPW8CvD0B54adkK2QaCTP0CisnUdujTorzFpx4bHdCUEn0rukAzl8IPA==" saltValue="4sQcDF6kPm+LkCdF+sK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3856</v>
      </c>
      <c r="G55" s="128">
        <v>4125</v>
      </c>
      <c r="H55" s="129">
        <v>3892</v>
      </c>
    </row>
    <row r="56" spans="2:8" ht="52.5" customHeight="1" x14ac:dyDescent="0.15">
      <c r="B56" s="130"/>
      <c r="C56" s="1307" t="s">
        <v>49</v>
      </c>
      <c r="D56" s="1307"/>
      <c r="E56" s="1308"/>
      <c r="F56" s="131">
        <v>230</v>
      </c>
      <c r="G56" s="131">
        <v>230</v>
      </c>
      <c r="H56" s="132">
        <v>230</v>
      </c>
    </row>
    <row r="57" spans="2:8" ht="53.25" customHeight="1" x14ac:dyDescent="0.15">
      <c r="B57" s="130"/>
      <c r="C57" s="1309" t="s">
        <v>50</v>
      </c>
      <c r="D57" s="1309"/>
      <c r="E57" s="1310"/>
      <c r="F57" s="133">
        <v>2707</v>
      </c>
      <c r="G57" s="133">
        <v>2812</v>
      </c>
      <c r="H57" s="134">
        <v>2842</v>
      </c>
    </row>
    <row r="58" spans="2:8" ht="45.75" customHeight="1" x14ac:dyDescent="0.15">
      <c r="B58" s="135"/>
      <c r="C58" s="1297" t="s">
        <v>575</v>
      </c>
      <c r="D58" s="1298"/>
      <c r="E58" s="1299"/>
      <c r="F58" s="136">
        <v>1461</v>
      </c>
      <c r="G58" s="136">
        <v>1460</v>
      </c>
      <c r="H58" s="137">
        <v>1453</v>
      </c>
    </row>
    <row r="59" spans="2:8" ht="45.75" customHeight="1" x14ac:dyDescent="0.15">
      <c r="B59" s="135"/>
      <c r="C59" s="1297" t="s">
        <v>576</v>
      </c>
      <c r="D59" s="1298"/>
      <c r="E59" s="1299"/>
      <c r="F59" s="136">
        <v>400</v>
      </c>
      <c r="G59" s="136">
        <v>401</v>
      </c>
      <c r="H59" s="137">
        <v>401</v>
      </c>
    </row>
    <row r="60" spans="2:8" ht="45.75" customHeight="1" x14ac:dyDescent="0.15">
      <c r="B60" s="135"/>
      <c r="C60" s="1297" t="s">
        <v>577</v>
      </c>
      <c r="D60" s="1298"/>
      <c r="E60" s="1299"/>
      <c r="F60" s="136">
        <v>264</v>
      </c>
      <c r="G60" s="136">
        <v>264</v>
      </c>
      <c r="H60" s="137">
        <v>265</v>
      </c>
    </row>
    <row r="61" spans="2:8" ht="45.75" customHeight="1" x14ac:dyDescent="0.15">
      <c r="B61" s="135"/>
      <c r="C61" s="1297" t="s">
        <v>578</v>
      </c>
      <c r="D61" s="1298"/>
      <c r="E61" s="1299"/>
      <c r="F61" s="136">
        <v>176</v>
      </c>
      <c r="G61" s="136">
        <v>212</v>
      </c>
      <c r="H61" s="137">
        <v>224</v>
      </c>
    </row>
    <row r="62" spans="2:8" ht="45.75" customHeight="1" thickBot="1" x14ac:dyDescent="0.2">
      <c r="B62" s="138"/>
      <c r="C62" s="1300" t="s">
        <v>579</v>
      </c>
      <c r="D62" s="1301"/>
      <c r="E62" s="1302"/>
      <c r="F62" s="139">
        <v>151</v>
      </c>
      <c r="G62" s="139">
        <v>195</v>
      </c>
      <c r="H62" s="140">
        <v>196</v>
      </c>
    </row>
    <row r="63" spans="2:8" ht="52.5" customHeight="1" thickBot="1" x14ac:dyDescent="0.2">
      <c r="B63" s="141"/>
      <c r="C63" s="1303" t="s">
        <v>51</v>
      </c>
      <c r="D63" s="1303"/>
      <c r="E63" s="1304"/>
      <c r="F63" s="142">
        <v>6793</v>
      </c>
      <c r="G63" s="142">
        <v>7167</v>
      </c>
      <c r="H63" s="143">
        <v>6964</v>
      </c>
    </row>
    <row r="64" spans="2:8" ht="15" customHeight="1" x14ac:dyDescent="0.15"/>
  </sheetData>
  <sheetProtection algorithmName="SHA-512" hashValue="djXURSzwWGExpEfcWvDRcyChpSVRHA78cQFM2ZceRZxQNCHPSL233OsqRGq/l2pNzgluY1AjYyVLBSjPW5r5NA==" saltValue="N+W+Tn5nz+hqu22D9onT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41.8</v>
      </c>
      <c r="BQ51" s="1313"/>
      <c r="BR51" s="1313"/>
      <c r="BS51" s="1313"/>
      <c r="BT51" s="1313"/>
      <c r="BU51" s="1313"/>
      <c r="BV51" s="1313"/>
      <c r="BW51" s="1313"/>
      <c r="BX51" s="1313">
        <v>38.299999999999997</v>
      </c>
      <c r="BY51" s="1313"/>
      <c r="BZ51" s="1313"/>
      <c r="CA51" s="1313"/>
      <c r="CB51" s="1313"/>
      <c r="CC51" s="1313"/>
      <c r="CD51" s="1313"/>
      <c r="CE51" s="1313"/>
      <c r="CF51" s="1313">
        <v>26.8</v>
      </c>
      <c r="CG51" s="1313"/>
      <c r="CH51" s="1313"/>
      <c r="CI51" s="1313"/>
      <c r="CJ51" s="1313"/>
      <c r="CK51" s="1313"/>
      <c r="CL51" s="1313"/>
      <c r="CM51" s="1313"/>
      <c r="CN51" s="1313">
        <v>25.7</v>
      </c>
      <c r="CO51" s="1313"/>
      <c r="CP51" s="1313"/>
      <c r="CQ51" s="1313"/>
      <c r="CR51" s="1313"/>
      <c r="CS51" s="1313"/>
      <c r="CT51" s="1313"/>
      <c r="CU51" s="1313"/>
      <c r="CV51" s="1313">
        <v>24.9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50.3</v>
      </c>
      <c r="BQ53" s="1313"/>
      <c r="BR53" s="1313"/>
      <c r="BS53" s="1313"/>
      <c r="BT53" s="1313"/>
      <c r="BU53" s="1313"/>
      <c r="BV53" s="1313"/>
      <c r="BW53" s="1313"/>
      <c r="BX53" s="1313">
        <v>52</v>
      </c>
      <c r="BY53" s="1313"/>
      <c r="BZ53" s="1313"/>
      <c r="CA53" s="1313"/>
      <c r="CB53" s="1313"/>
      <c r="CC53" s="1313"/>
      <c r="CD53" s="1313"/>
      <c r="CE53" s="1313"/>
      <c r="CF53" s="1313">
        <v>53.8</v>
      </c>
      <c r="CG53" s="1313"/>
      <c r="CH53" s="1313"/>
      <c r="CI53" s="1313"/>
      <c r="CJ53" s="1313"/>
      <c r="CK53" s="1313"/>
      <c r="CL53" s="1313"/>
      <c r="CM53" s="1313"/>
      <c r="CN53" s="1313">
        <v>54.3</v>
      </c>
      <c r="CO53" s="1313"/>
      <c r="CP53" s="1313"/>
      <c r="CQ53" s="1313"/>
      <c r="CR53" s="1313"/>
      <c r="CS53" s="1313"/>
      <c r="CT53" s="1313"/>
      <c r="CU53" s="1313"/>
      <c r="CV53" s="1313">
        <v>54.8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v>41.8</v>
      </c>
      <c r="BQ73" s="1313"/>
      <c r="BR73" s="1313"/>
      <c r="BS73" s="1313"/>
      <c r="BT73" s="1313"/>
      <c r="BU73" s="1313"/>
      <c r="BV73" s="1313"/>
      <c r="BW73" s="1313"/>
      <c r="BX73" s="1313">
        <v>38.299999999999997</v>
      </c>
      <c r="BY73" s="1313"/>
      <c r="BZ73" s="1313"/>
      <c r="CA73" s="1313"/>
      <c r="CB73" s="1313"/>
      <c r="CC73" s="1313"/>
      <c r="CD73" s="1313"/>
      <c r="CE73" s="1313"/>
      <c r="CF73" s="1313">
        <v>26.8</v>
      </c>
      <c r="CG73" s="1313"/>
      <c r="CH73" s="1313"/>
      <c r="CI73" s="1313"/>
      <c r="CJ73" s="1313"/>
      <c r="CK73" s="1313"/>
      <c r="CL73" s="1313"/>
      <c r="CM73" s="1313"/>
      <c r="CN73" s="1313">
        <v>25.7</v>
      </c>
      <c r="CO73" s="1313"/>
      <c r="CP73" s="1313"/>
      <c r="CQ73" s="1313"/>
      <c r="CR73" s="1313"/>
      <c r="CS73" s="1313"/>
      <c r="CT73" s="1313"/>
      <c r="CU73" s="1313"/>
      <c r="CV73" s="1313">
        <v>24.9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7.3</v>
      </c>
      <c r="BQ75" s="1313"/>
      <c r="BR75" s="1313"/>
      <c r="BS75" s="1313"/>
      <c r="BT75" s="1313"/>
      <c r="BU75" s="1313"/>
      <c r="BV75" s="1313"/>
      <c r="BW75" s="1313"/>
      <c r="BX75" s="1313">
        <v>7.2</v>
      </c>
      <c r="BY75" s="1313"/>
      <c r="BZ75" s="1313"/>
      <c r="CA75" s="1313"/>
      <c r="CB75" s="1313"/>
      <c r="CC75" s="1313"/>
      <c r="CD75" s="1313"/>
      <c r="CE75" s="1313"/>
      <c r="CF75" s="1313">
        <v>6.7</v>
      </c>
      <c r="CG75" s="1313"/>
      <c r="CH75" s="1313"/>
      <c r="CI75" s="1313"/>
      <c r="CJ75" s="1313"/>
      <c r="CK75" s="1313"/>
      <c r="CL75" s="1313"/>
      <c r="CM75" s="1313"/>
      <c r="CN75" s="1313">
        <v>6.2</v>
      </c>
      <c r="CO75" s="1313"/>
      <c r="CP75" s="1313"/>
      <c r="CQ75" s="1313"/>
      <c r="CR75" s="1313"/>
      <c r="CS75" s="1313"/>
      <c r="CT75" s="1313"/>
      <c r="CU75" s="1313"/>
      <c r="CV75" s="1313">
        <v>6.2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EvH3cxbYYKyyGu8KA9nmzYe4JpRnwChJjB9/+d45ZSOe/M6+5h8HqPgKQzGY2+HckeYX3lvTK8V0SkERdEy4Q==" saltValue="cKVSnxKxKgEJ4A6sQLuz3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ScCeGCxVKm7gTmHDiSmGNiGDqZjwthoxzshsDhF6p3yBo6G7s7WzoTiP+bgYJQWRbofuRwgV+vwoKc3qtSQlAg==" saltValue="Xig38eAsuKcZLBY2si0d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mUfqB0XZNYoSqE26fz5ps8T9LnukJZmYbd4ybhbCu4vXsZgaov0HTktGWPC4Yf+3BeVqHuIJopNXqRKoql+3rg==" saltValue="PZMdo/evNOyzdBGIwB0C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40816</v>
      </c>
      <c r="E3" s="162"/>
      <c r="F3" s="163">
        <v>57295</v>
      </c>
      <c r="G3" s="164"/>
      <c r="H3" s="165"/>
    </row>
    <row r="4" spans="1:8" x14ac:dyDescent="0.15">
      <c r="A4" s="166"/>
      <c r="B4" s="167"/>
      <c r="C4" s="168"/>
      <c r="D4" s="169">
        <v>18336</v>
      </c>
      <c r="E4" s="170"/>
      <c r="F4" s="171">
        <v>32771</v>
      </c>
      <c r="G4" s="172"/>
      <c r="H4" s="173"/>
    </row>
    <row r="5" spans="1:8" x14ac:dyDescent="0.15">
      <c r="A5" s="154" t="s">
        <v>544</v>
      </c>
      <c r="B5" s="159"/>
      <c r="C5" s="160"/>
      <c r="D5" s="161">
        <v>39389</v>
      </c>
      <c r="E5" s="162"/>
      <c r="F5" s="163">
        <v>54110</v>
      </c>
      <c r="G5" s="164"/>
      <c r="H5" s="165"/>
    </row>
    <row r="6" spans="1:8" x14ac:dyDescent="0.15">
      <c r="A6" s="166"/>
      <c r="B6" s="167"/>
      <c r="C6" s="168"/>
      <c r="D6" s="169">
        <v>20284</v>
      </c>
      <c r="E6" s="170"/>
      <c r="F6" s="171">
        <v>30620</v>
      </c>
      <c r="G6" s="172"/>
      <c r="H6" s="173"/>
    </row>
    <row r="7" spans="1:8" x14ac:dyDescent="0.15">
      <c r="A7" s="154" t="s">
        <v>545</v>
      </c>
      <c r="B7" s="159"/>
      <c r="C7" s="160"/>
      <c r="D7" s="161">
        <v>45118</v>
      </c>
      <c r="E7" s="162"/>
      <c r="F7" s="163">
        <v>54684</v>
      </c>
      <c r="G7" s="164"/>
      <c r="H7" s="165"/>
    </row>
    <row r="8" spans="1:8" x14ac:dyDescent="0.15">
      <c r="A8" s="166"/>
      <c r="B8" s="167"/>
      <c r="C8" s="168"/>
      <c r="D8" s="169">
        <v>24540</v>
      </c>
      <c r="E8" s="170"/>
      <c r="F8" s="171">
        <v>32829</v>
      </c>
      <c r="G8" s="172"/>
      <c r="H8" s="173"/>
    </row>
    <row r="9" spans="1:8" x14ac:dyDescent="0.15">
      <c r="A9" s="154" t="s">
        <v>546</v>
      </c>
      <c r="B9" s="159"/>
      <c r="C9" s="160"/>
      <c r="D9" s="161">
        <v>75517</v>
      </c>
      <c r="E9" s="162"/>
      <c r="F9" s="163">
        <v>62383</v>
      </c>
      <c r="G9" s="164"/>
      <c r="H9" s="165"/>
    </row>
    <row r="10" spans="1:8" x14ac:dyDescent="0.15">
      <c r="A10" s="166"/>
      <c r="B10" s="167"/>
      <c r="C10" s="168"/>
      <c r="D10" s="169">
        <v>32000</v>
      </c>
      <c r="E10" s="170"/>
      <c r="F10" s="171">
        <v>35325</v>
      </c>
      <c r="G10" s="172"/>
      <c r="H10" s="173"/>
    </row>
    <row r="11" spans="1:8" x14ac:dyDescent="0.15">
      <c r="A11" s="154" t="s">
        <v>547</v>
      </c>
      <c r="B11" s="159"/>
      <c r="C11" s="160"/>
      <c r="D11" s="161">
        <v>84076</v>
      </c>
      <c r="E11" s="162"/>
      <c r="F11" s="163">
        <v>63812</v>
      </c>
      <c r="G11" s="164"/>
      <c r="H11" s="165"/>
    </row>
    <row r="12" spans="1:8" x14ac:dyDescent="0.15">
      <c r="A12" s="166"/>
      <c r="B12" s="167"/>
      <c r="C12" s="174"/>
      <c r="D12" s="169">
        <v>52584</v>
      </c>
      <c r="E12" s="170"/>
      <c r="F12" s="171">
        <v>33848</v>
      </c>
      <c r="G12" s="172"/>
      <c r="H12" s="173"/>
    </row>
    <row r="13" spans="1:8" x14ac:dyDescent="0.15">
      <c r="A13" s="154"/>
      <c r="B13" s="159"/>
      <c r="C13" s="175"/>
      <c r="D13" s="176">
        <v>56983</v>
      </c>
      <c r="E13" s="177"/>
      <c r="F13" s="178">
        <v>58457</v>
      </c>
      <c r="G13" s="179"/>
      <c r="H13" s="165"/>
    </row>
    <row r="14" spans="1:8" x14ac:dyDescent="0.15">
      <c r="A14" s="166"/>
      <c r="B14" s="167"/>
      <c r="C14" s="168"/>
      <c r="D14" s="169">
        <v>29549</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2.89</v>
      </c>
      <c r="C19" s="180">
        <f>ROUND(VALUE(SUBSTITUTE(実質収支比率等に係る経年分析!G$48,"▲","-")),2)</f>
        <v>2.4500000000000002</v>
      </c>
      <c r="D19" s="180">
        <f>ROUND(VALUE(SUBSTITUTE(実質収支比率等に係る経年分析!H$48,"▲","-")),2)</f>
        <v>3.01</v>
      </c>
      <c r="E19" s="180">
        <f>ROUND(VALUE(SUBSTITUTE(実質収支比率等に係る経年分析!I$48,"▲","-")),2)</f>
        <v>4.1900000000000004</v>
      </c>
      <c r="F19" s="180">
        <f>ROUND(VALUE(SUBSTITUTE(実質収支比率等に係る経年分析!J$48,"▲","-")),2)</f>
        <v>6.26</v>
      </c>
    </row>
    <row r="20" spans="1:11" x14ac:dyDescent="0.15">
      <c r="A20" s="180" t="s">
        <v>55</v>
      </c>
      <c r="B20" s="180">
        <f>ROUND(VALUE(SUBSTITUTE(実質収支比率等に係る経年分析!F$47,"▲","-")),2)</f>
        <v>22.69</v>
      </c>
      <c r="C20" s="180">
        <f>ROUND(VALUE(SUBSTITUTE(実質収支比率等に係る経年分析!G$47,"▲","-")),2)</f>
        <v>21.73</v>
      </c>
      <c r="D20" s="180">
        <f>ROUND(VALUE(SUBSTITUTE(実質収支比率等に係る経年分析!H$47,"▲","-")),2)</f>
        <v>22.88</v>
      </c>
      <c r="E20" s="180">
        <f>ROUND(VALUE(SUBSTITUTE(実質収支比率等に係る経年分析!I$47,"▲","-")),2)</f>
        <v>24.26</v>
      </c>
      <c r="F20" s="180">
        <f>ROUND(VALUE(SUBSTITUTE(実質収支比率等に係る経年分析!J$47,"▲","-")),2)</f>
        <v>22.17</v>
      </c>
    </row>
    <row r="21" spans="1:11" x14ac:dyDescent="0.15">
      <c r="A21" s="180" t="s">
        <v>56</v>
      </c>
      <c r="B21" s="180">
        <f>IF(ISNUMBER(VALUE(SUBSTITUTE(実質収支比率等に係る経年分析!F$49,"▲","-"))),ROUND(VALUE(SUBSTITUTE(実質収支比率等に係る経年分析!F$49,"▲","-")),2),NA())</f>
        <v>-2.35</v>
      </c>
      <c r="C21" s="180">
        <f>IF(ISNUMBER(VALUE(SUBSTITUTE(実質収支比率等に係る経年分析!G$49,"▲","-"))),ROUND(VALUE(SUBSTITUTE(実質収支比率等に係る経年分析!G$49,"▲","-")),2),NA())</f>
        <v>-1.43</v>
      </c>
      <c r="D21" s="180">
        <f>IF(ISNUMBER(VALUE(SUBSTITUTE(実質収支比率等に係る経年分析!H$49,"▲","-"))),ROUND(VALUE(SUBSTITUTE(実質収支比率等に係る経年分析!H$49,"▲","-")),2),NA())</f>
        <v>1.88</v>
      </c>
      <c r="E21" s="180">
        <f>IF(ISNUMBER(VALUE(SUBSTITUTE(実質収支比率等に係る経年分析!I$49,"▲","-"))),ROUND(VALUE(SUBSTITUTE(実質収支比率等に係る経年分析!I$49,"▲","-")),2),NA())</f>
        <v>2.78</v>
      </c>
      <c r="F21" s="180">
        <f>IF(ISNUMBER(VALUE(SUBSTITUTE(実質収支比率等に係る経年分析!J$49,"▲","-"))),ROUND(VALUE(SUBSTITUTE(実質収支比率等に係る経年分析!J$49,"▲","-")),2),NA())</f>
        <v>0.87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塩尻市奨学資金貸与事業特別会計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塩尻市後期高齢者医療事業特別会計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塩尻市国民健康保険事業特別会計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塩尻市農業集落排水事業会計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塩尻市介護保険事業特別会計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塩尻市下水道事業会計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6.24</v>
      </c>
    </row>
    <row r="36" spans="1:16" x14ac:dyDescent="0.15">
      <c r="A36" s="181" t="str">
        <f>IF(連結実質赤字比率に係る赤字・黒字の構成分析!C$34="",NA(),連結実質赤字比率に係る赤字・黒字の構成分析!C$34)</f>
        <v>塩尻市水道事業会計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3388</v>
      </c>
      <c r="E42" s="182"/>
      <c r="F42" s="182"/>
      <c r="G42" s="182">
        <f>'実質公債費比率（分子）の構造'!L$52</f>
        <v>3414</v>
      </c>
      <c r="H42" s="182"/>
      <c r="I42" s="182"/>
      <c r="J42" s="182">
        <f>'実質公債費比率（分子）の構造'!M$52</f>
        <v>3363</v>
      </c>
      <c r="K42" s="182"/>
      <c r="L42" s="182"/>
      <c r="M42" s="182">
        <f>'実質公債費比率（分子）の構造'!N$52</f>
        <v>3312</v>
      </c>
      <c r="N42" s="182"/>
      <c r="O42" s="182"/>
      <c r="P42" s="182">
        <f>'実質公債費比率（分子）の構造'!O$52</f>
        <v>3182</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x14ac:dyDescent="0.15">
      <c r="A44" s="182" t="s">
        <v>65</v>
      </c>
      <c r="B44" s="182">
        <f>'実質公債費比率（分子）の構造'!K$50</f>
        <v>59</v>
      </c>
      <c r="C44" s="182"/>
      <c r="D44" s="182"/>
      <c r="E44" s="182">
        <f>'実質公債費比率（分子）の構造'!L$50</f>
        <v>53</v>
      </c>
      <c r="F44" s="182"/>
      <c r="G44" s="182"/>
      <c r="H44" s="182">
        <f>'実質公債費比率（分子）の構造'!M$50</f>
        <v>49</v>
      </c>
      <c r="I44" s="182"/>
      <c r="J44" s="182"/>
      <c r="K44" s="182">
        <f>'実質公債費比率（分子）の構造'!N$50</f>
        <v>44</v>
      </c>
      <c r="L44" s="182"/>
      <c r="M44" s="182"/>
      <c r="N44" s="182">
        <f>'実質公債費比率（分子）の構造'!O$50</f>
        <v>40</v>
      </c>
      <c r="O44" s="182"/>
      <c r="P44" s="182"/>
    </row>
    <row r="45" spans="1:16" x14ac:dyDescent="0.15">
      <c r="A45" s="182" t="s">
        <v>66</v>
      </c>
      <c r="B45" s="182">
        <f>'実質公債費比率（分子）の構造'!K$49</f>
        <v>160</v>
      </c>
      <c r="C45" s="182"/>
      <c r="D45" s="182"/>
      <c r="E45" s="182">
        <f>'実質公債費比率（分子）の構造'!L$49</f>
        <v>163</v>
      </c>
      <c r="F45" s="182"/>
      <c r="G45" s="182"/>
      <c r="H45" s="182">
        <f>'実質公債費比率（分子）の構造'!M$49</f>
        <v>151</v>
      </c>
      <c r="I45" s="182"/>
      <c r="J45" s="182"/>
      <c r="K45" s="182">
        <f>'実質公債費比率（分子）の構造'!N$49</f>
        <v>123</v>
      </c>
      <c r="L45" s="182"/>
      <c r="M45" s="182"/>
      <c r="N45" s="182">
        <f>'実質公債費比率（分子）の構造'!O$49</f>
        <v>100</v>
      </c>
      <c r="O45" s="182"/>
      <c r="P45" s="182"/>
    </row>
    <row r="46" spans="1:16" x14ac:dyDescent="0.15">
      <c r="A46" s="182" t="s">
        <v>67</v>
      </c>
      <c r="B46" s="182">
        <f>'実質公債費比率（分子）の構造'!K$48</f>
        <v>1142</v>
      </c>
      <c r="C46" s="182"/>
      <c r="D46" s="182"/>
      <c r="E46" s="182">
        <f>'実質公債費比率（分子）の構造'!L$48</f>
        <v>1142</v>
      </c>
      <c r="F46" s="182"/>
      <c r="G46" s="182"/>
      <c r="H46" s="182">
        <f>'実質公債費比率（分子）の構造'!M$48</f>
        <v>1088</v>
      </c>
      <c r="I46" s="182"/>
      <c r="J46" s="182"/>
      <c r="K46" s="182">
        <f>'実質公債費比率（分子）の構造'!N$48</f>
        <v>1077</v>
      </c>
      <c r="L46" s="182"/>
      <c r="M46" s="182"/>
      <c r="N46" s="182">
        <f>'実質公債費比率（分子）の構造'!O$48</f>
        <v>1077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3057</v>
      </c>
      <c r="C49" s="182"/>
      <c r="D49" s="182"/>
      <c r="E49" s="182">
        <f>'実質公債費比率（分子）の構造'!L$45</f>
        <v>2966</v>
      </c>
      <c r="F49" s="182"/>
      <c r="G49" s="182"/>
      <c r="H49" s="182">
        <f>'実質公債費比率（分子）の構造'!M$45</f>
        <v>2917</v>
      </c>
      <c r="I49" s="182"/>
      <c r="J49" s="182"/>
      <c r="K49" s="182">
        <f>'実質公債費比率（分子）の構造'!N$45</f>
        <v>2900</v>
      </c>
      <c r="L49" s="182"/>
      <c r="M49" s="182"/>
      <c r="N49" s="182">
        <f>'実質公債費比率（分子）の構造'!O$45</f>
        <v>2971</v>
      </c>
      <c r="O49" s="182"/>
      <c r="P49" s="182"/>
    </row>
    <row r="50" spans="1:16" x14ac:dyDescent="0.15">
      <c r="A50" s="182" t="s">
        <v>71</v>
      </c>
      <c r="B50" s="182" t="e">
        <f>NA()</f>
        <v>#N/A</v>
      </c>
      <c r="C50" s="182">
        <f>IF(ISNUMBER('実質公債費比率（分子）の構造'!K$53),'実質公債費比率（分子）の構造'!K$53,NA())</f>
        <v>1030</v>
      </c>
      <c r="D50" s="182" t="e">
        <f>NA()</f>
        <v>#N/A</v>
      </c>
      <c r="E50" s="182" t="e">
        <f>NA()</f>
        <v>#N/A</v>
      </c>
      <c r="F50" s="182">
        <f>IF(ISNUMBER('実質公債費比率（分子）の構造'!L$53),'実質公債費比率（分子）の構造'!L$53,NA())</f>
        <v>910</v>
      </c>
      <c r="G50" s="182" t="e">
        <f>NA()</f>
        <v>#N/A</v>
      </c>
      <c r="H50" s="182" t="e">
        <f>NA()</f>
        <v>#N/A</v>
      </c>
      <c r="I50" s="182">
        <f>IF(ISNUMBER('実質公債費比率（分子）の構造'!M$53),'実質公債費比率（分子）の構造'!M$53,NA())</f>
        <v>842</v>
      </c>
      <c r="J50" s="182" t="e">
        <f>NA()</f>
        <v>#N/A</v>
      </c>
      <c r="K50" s="182" t="e">
        <f>NA()</f>
        <v>#N/A</v>
      </c>
      <c r="L50" s="182">
        <f>IF(ISNUMBER('実質公債費比率（分子）の構造'!N$53),'実質公債費比率（分子）の構造'!N$53,NA())</f>
        <v>832</v>
      </c>
      <c r="M50" s="182" t="e">
        <f>NA()</f>
        <v>#N/A</v>
      </c>
      <c r="N50" s="182" t="e">
        <f>NA()</f>
        <v>#N/A</v>
      </c>
      <c r="O50" s="182">
        <f>IF(ISNUMBER('実質公債費比率（分子）の構造'!O$53),'実質公債費比率（分子）の構造'!O$53,NA())</f>
        <v>1007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31825</v>
      </c>
      <c r="E56" s="181"/>
      <c r="F56" s="181"/>
      <c r="G56" s="181">
        <f>'将来負担比率（分子）の構造'!J$52</f>
        <v>30850</v>
      </c>
      <c r="H56" s="181"/>
      <c r="I56" s="181"/>
      <c r="J56" s="181">
        <f>'将来負担比率（分子）の構造'!K$52</f>
        <v>30498</v>
      </c>
      <c r="K56" s="181"/>
      <c r="L56" s="181"/>
      <c r="M56" s="181">
        <f>'将来負担比率（分子）の構造'!L$52</f>
        <v>30313</v>
      </c>
      <c r="N56" s="181"/>
      <c r="O56" s="181"/>
      <c r="P56" s="181">
        <f>'将来負担比率（分子）の構造'!M$52</f>
        <v>30810</v>
      </c>
    </row>
    <row r="57" spans="1:16" x14ac:dyDescent="0.15">
      <c r="A57" s="181" t="s">
        <v>42</v>
      </c>
      <c r="B57" s="181"/>
      <c r="C57" s="181"/>
      <c r="D57" s="181">
        <f>'将来負担比率（分子）の構造'!I$51</f>
        <v>3435</v>
      </c>
      <c r="E57" s="181"/>
      <c r="F57" s="181"/>
      <c r="G57" s="181">
        <f>'将来負担比率（分子）の構造'!J$51</f>
        <v>3308</v>
      </c>
      <c r="H57" s="181"/>
      <c r="I57" s="181"/>
      <c r="J57" s="181">
        <f>'将来負担比率（分子）の構造'!K$51</f>
        <v>3282</v>
      </c>
      <c r="K57" s="181"/>
      <c r="L57" s="181"/>
      <c r="M57" s="181">
        <f>'将来負担比率（分子）の構造'!L$51</f>
        <v>3363</v>
      </c>
      <c r="N57" s="181"/>
      <c r="O57" s="181"/>
      <c r="P57" s="181">
        <f>'将来負担比率（分子）の構造'!M$51</f>
        <v>3266</v>
      </c>
    </row>
    <row r="58" spans="1:16" x14ac:dyDescent="0.15">
      <c r="A58" s="181" t="s">
        <v>41</v>
      </c>
      <c r="B58" s="181"/>
      <c r="C58" s="181"/>
      <c r="D58" s="181">
        <f>'将来負担比率（分子）の構造'!I$50</f>
        <v>5616</v>
      </c>
      <c r="E58" s="181"/>
      <c r="F58" s="181"/>
      <c r="G58" s="181">
        <f>'将来負担比率（分子）の構造'!J$50</f>
        <v>5755</v>
      </c>
      <c r="H58" s="181"/>
      <c r="I58" s="181"/>
      <c r="J58" s="181">
        <f>'将来負担比率（分子）の構造'!K$50</f>
        <v>6301</v>
      </c>
      <c r="K58" s="181"/>
      <c r="L58" s="181"/>
      <c r="M58" s="181">
        <f>'将来負担比率（分子）の構造'!L$50</f>
        <v>6524</v>
      </c>
      <c r="N58" s="181"/>
      <c r="O58" s="181"/>
      <c r="P58" s="181">
        <f>'将来負担比率（分子）の構造'!M$50</f>
        <v>6355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50</v>
      </c>
      <c r="C61" s="181"/>
      <c r="D61" s="181"/>
      <c r="E61" s="181">
        <f>'将来負担比率（分子）の構造'!J$46</f>
        <v>162</v>
      </c>
      <c r="F61" s="181"/>
      <c r="G61" s="181"/>
      <c r="H61" s="181">
        <f>'将来負担比率（分子）の構造'!K$46</f>
        <v>176</v>
      </c>
      <c r="I61" s="181"/>
      <c r="J61" s="181"/>
      <c r="K61" s="181">
        <f>'将来負担比率（分子）の構造'!L$46</f>
        <v>172</v>
      </c>
      <c r="L61" s="181"/>
      <c r="M61" s="181"/>
      <c r="N61" s="181">
        <f>'将来負担比率（分子）の構造'!M$46</f>
        <v>144</v>
      </c>
      <c r="O61" s="181"/>
      <c r="P61" s="181"/>
    </row>
    <row r="62" spans="1:16" x14ac:dyDescent="0.15">
      <c r="A62" s="181" t="s">
        <v>35</v>
      </c>
      <c r="B62" s="181">
        <f>'将来負担比率（分子）の構造'!I$45</f>
        <v>3741</v>
      </c>
      <c r="C62" s="181"/>
      <c r="D62" s="181"/>
      <c r="E62" s="181">
        <f>'将来負担比率（分子）の構造'!J$45</f>
        <v>3734</v>
      </c>
      <c r="F62" s="181"/>
      <c r="G62" s="181"/>
      <c r="H62" s="181">
        <f>'将来負担比率（分子）の構造'!K$45</f>
        <v>3442</v>
      </c>
      <c r="I62" s="181"/>
      <c r="J62" s="181"/>
      <c r="K62" s="181">
        <f>'将来負担比率（分子）の構造'!L$45</f>
        <v>3444</v>
      </c>
      <c r="L62" s="181"/>
      <c r="M62" s="181"/>
      <c r="N62" s="181">
        <f>'将来負担比率（分子）の構造'!M$45</f>
        <v>3402</v>
      </c>
      <c r="O62" s="181"/>
      <c r="P62" s="181"/>
    </row>
    <row r="63" spans="1:16" x14ac:dyDescent="0.15">
      <c r="A63" s="181" t="s">
        <v>34</v>
      </c>
      <c r="B63" s="181">
        <f>'将来負担比率（分子）の構造'!I$44</f>
        <v>792</v>
      </c>
      <c r="C63" s="181"/>
      <c r="D63" s="181"/>
      <c r="E63" s="181">
        <f>'将来負担比率（分子）の構造'!J$44</f>
        <v>705</v>
      </c>
      <c r="F63" s="181"/>
      <c r="G63" s="181"/>
      <c r="H63" s="181">
        <f>'将来負担比率（分子）の構造'!K$44</f>
        <v>590</v>
      </c>
      <c r="I63" s="181"/>
      <c r="J63" s="181"/>
      <c r="K63" s="181">
        <f>'将来負担比率（分子）の構造'!L$44</f>
        <v>522</v>
      </c>
      <c r="L63" s="181"/>
      <c r="M63" s="181"/>
      <c r="N63" s="181">
        <f>'将来負担比率（分子）の構造'!M$44</f>
        <v>466</v>
      </c>
      <c r="O63" s="181"/>
      <c r="P63" s="181"/>
    </row>
    <row r="64" spans="1:16" x14ac:dyDescent="0.15">
      <c r="A64" s="181" t="s">
        <v>33</v>
      </c>
      <c r="B64" s="181">
        <f>'将来負担比率（分子）の構造'!I$43</f>
        <v>14402</v>
      </c>
      <c r="C64" s="181"/>
      <c r="D64" s="181"/>
      <c r="E64" s="181">
        <f>'将来負担比率（分子）の構造'!J$43</f>
        <v>13652</v>
      </c>
      <c r="F64" s="181"/>
      <c r="G64" s="181"/>
      <c r="H64" s="181">
        <f>'将来負担比率（分子）の構造'!K$43</f>
        <v>12805</v>
      </c>
      <c r="I64" s="181"/>
      <c r="J64" s="181"/>
      <c r="K64" s="181">
        <f>'将来負担比率（分子）の構造'!L$43</f>
        <v>11896</v>
      </c>
      <c r="L64" s="181"/>
      <c r="M64" s="181"/>
      <c r="N64" s="181">
        <f>'将来負担比率（分子）の構造'!M$43</f>
        <v>11050</v>
      </c>
      <c r="O64" s="181"/>
      <c r="P64" s="181"/>
    </row>
    <row r="65" spans="1:16" x14ac:dyDescent="0.15">
      <c r="A65" s="181" t="s">
        <v>32</v>
      </c>
      <c r="B65" s="181">
        <f>'将来負担比率（分子）の構造'!I$42</f>
        <v>510</v>
      </c>
      <c r="C65" s="181"/>
      <c r="D65" s="181"/>
      <c r="E65" s="181">
        <f>'将来負担比率（分子）の構造'!J$42</f>
        <v>452</v>
      </c>
      <c r="F65" s="181"/>
      <c r="G65" s="181"/>
      <c r="H65" s="181">
        <f>'将来負担比率（分子）の構造'!K$42</f>
        <v>407</v>
      </c>
      <c r="I65" s="181"/>
      <c r="J65" s="181"/>
      <c r="K65" s="181">
        <f>'将来負担比率（分子）の構造'!L$42</f>
        <v>366</v>
      </c>
      <c r="L65" s="181"/>
      <c r="M65" s="181"/>
      <c r="N65" s="181">
        <f>'将来負担比率（分子）の構造'!M$42</f>
        <v>329</v>
      </c>
      <c r="O65" s="181"/>
      <c r="P65" s="181"/>
    </row>
    <row r="66" spans="1:16" x14ac:dyDescent="0.15">
      <c r="A66" s="181" t="s">
        <v>31</v>
      </c>
      <c r="B66" s="181">
        <f>'将来負担比率（分子）の構造'!I$41</f>
        <v>27121</v>
      </c>
      <c r="C66" s="181"/>
      <c r="D66" s="181"/>
      <c r="E66" s="181">
        <f>'将来負担比率（分子）の構造'!J$41</f>
        <v>26475</v>
      </c>
      <c r="F66" s="181"/>
      <c r="G66" s="181"/>
      <c r="H66" s="181">
        <f>'将来負担比率（分子）の構造'!K$41</f>
        <v>26396</v>
      </c>
      <c r="I66" s="181"/>
      <c r="J66" s="181"/>
      <c r="K66" s="181">
        <f>'将来負担比率（分子）の構造'!L$41</f>
        <v>27430</v>
      </c>
      <c r="L66" s="181"/>
      <c r="M66" s="181"/>
      <c r="N66" s="181">
        <f>'将来負担比率（分子）の構造'!M$41</f>
        <v>28725</v>
      </c>
      <c r="O66" s="181"/>
      <c r="P66" s="181"/>
    </row>
    <row r="67" spans="1:16" x14ac:dyDescent="0.15">
      <c r="A67" s="181" t="s">
        <v>75</v>
      </c>
      <c r="B67" s="181" t="e">
        <f>NA()</f>
        <v>#N/A</v>
      </c>
      <c r="C67" s="181">
        <f>IF(ISNUMBER('将来負担比率（分子）の構造'!I$53), IF('将来負担比率（分子）の構造'!I$53 &lt; 0, 0, '将来負担比率（分子）の構造'!I$53), NA())</f>
        <v>5739</v>
      </c>
      <c r="D67" s="181" t="e">
        <f>NA()</f>
        <v>#N/A</v>
      </c>
      <c r="E67" s="181" t="e">
        <f>NA()</f>
        <v>#N/A</v>
      </c>
      <c r="F67" s="181">
        <f>IF(ISNUMBER('将来負担比率（分子）の構造'!J$53), IF('将来負担比率（分子）の構造'!J$53 &lt; 0, 0, '将来負担比率（分子）の構造'!J$53), NA())</f>
        <v>5266</v>
      </c>
      <c r="G67" s="181" t="e">
        <f>NA()</f>
        <v>#N/A</v>
      </c>
      <c r="H67" s="181" t="e">
        <f>NA()</f>
        <v>#N/A</v>
      </c>
      <c r="I67" s="181">
        <f>IF(ISNUMBER('将来負担比率（分子）の構造'!K$53), IF('将来負担比率（分子）の構造'!K$53 &lt; 0, 0, '将来負担比率（分子）の構造'!K$53), NA())</f>
        <v>3736</v>
      </c>
      <c r="J67" s="181" t="e">
        <f>NA()</f>
        <v>#N/A</v>
      </c>
      <c r="K67" s="181" t="e">
        <f>NA()</f>
        <v>#N/A</v>
      </c>
      <c r="L67" s="181">
        <f>IF(ISNUMBER('将来負担比率（分子）の構造'!L$53), IF('将来負担比率（分子）の構造'!L$53 &lt; 0, 0, '将来負担比率（分子）の構造'!L$53), NA())</f>
        <v>3630</v>
      </c>
      <c r="M67" s="181" t="e">
        <f>NA()</f>
        <v>#N/A</v>
      </c>
      <c r="N67" s="181" t="e">
        <f>NA()</f>
        <v>#N/A</v>
      </c>
      <c r="O67" s="181">
        <f>IF(ISNUMBER('将来負担比率（分子）の構造'!M$53), IF('将来負担比率（分子）の構造'!M$53 &lt; 0, 0, '将来負担比率（分子）の構造'!M$53), NA())</f>
        <v>3686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3856</v>
      </c>
      <c r="C72" s="185">
        <f>基金残高に係る経年分析!G55</f>
        <v>4125</v>
      </c>
      <c r="D72" s="185">
        <f>基金残高に係る経年分析!H55</f>
        <v>3892</v>
      </c>
    </row>
    <row r="73" spans="1:16" x14ac:dyDescent="0.15">
      <c r="A73" s="184" t="s">
        <v>78</v>
      </c>
      <c r="B73" s="185">
        <f>基金残高に係る経年分析!F56</f>
        <v>230</v>
      </c>
      <c r="C73" s="185">
        <f>基金残高に係る経年分析!G56</f>
        <v>230</v>
      </c>
      <c r="D73" s="185">
        <f>基金残高に係る経年分析!H56</f>
        <v>230</v>
      </c>
    </row>
    <row r="74" spans="1:16" x14ac:dyDescent="0.15">
      <c r="A74" s="184" t="s">
        <v>79</v>
      </c>
      <c r="B74" s="185">
        <f>基金残高に係る経年分析!F57</f>
        <v>2707</v>
      </c>
      <c r="C74" s="185">
        <f>基金残高に係る経年分析!G57</f>
        <v>2812</v>
      </c>
      <c r="D74" s="185">
        <f>基金残高に係る経年分析!H57</f>
        <v>2842</v>
      </c>
    </row>
  </sheetData>
  <sheetProtection algorithmName="SHA-512" hashValue="JePJBz9fvBJEgeW3YLBsj92EgK2gvxGwqxJRGd5yNqlb65oDmIy2/GYKvk4kis3OXmiV2BKhmLxEQ0jgXj7hyg==" saltValue="GQiZN+97bCajmqyrqmrI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10161184</v>
      </c>
      <c r="S5" s="675"/>
      <c r="T5" s="675"/>
      <c r="U5" s="675"/>
      <c r="V5" s="675"/>
      <c r="W5" s="675"/>
      <c r="X5" s="675"/>
      <c r="Y5" s="676"/>
      <c r="Z5" s="677">
        <v>25.1</v>
      </c>
      <c r="AA5" s="677"/>
      <c r="AB5" s="677"/>
      <c r="AC5" s="677"/>
      <c r="AD5" s="678">
        <v>9769345</v>
      </c>
      <c r="AE5" s="678"/>
      <c r="AF5" s="678"/>
      <c r="AG5" s="678"/>
      <c r="AH5" s="678"/>
      <c r="AI5" s="678"/>
      <c r="AJ5" s="678"/>
      <c r="AK5" s="678"/>
      <c r="AL5" s="679">
        <v>58.3</v>
      </c>
      <c r="AM5" s="680"/>
      <c r="AN5" s="680"/>
      <c r="AO5" s="681"/>
      <c r="AP5" s="671" t="s">
        <v>225</v>
      </c>
      <c r="AQ5" s="672"/>
      <c r="AR5" s="672"/>
      <c r="AS5" s="672"/>
      <c r="AT5" s="672"/>
      <c r="AU5" s="672"/>
      <c r="AV5" s="672"/>
      <c r="AW5" s="672"/>
      <c r="AX5" s="672"/>
      <c r="AY5" s="672"/>
      <c r="AZ5" s="672"/>
      <c r="BA5" s="672"/>
      <c r="BB5" s="672"/>
      <c r="BC5" s="672"/>
      <c r="BD5" s="672"/>
      <c r="BE5" s="672"/>
      <c r="BF5" s="673"/>
      <c r="BG5" s="685">
        <v>9769282</v>
      </c>
      <c r="BH5" s="686"/>
      <c r="BI5" s="686"/>
      <c r="BJ5" s="686"/>
      <c r="BK5" s="686"/>
      <c r="BL5" s="686"/>
      <c r="BM5" s="686"/>
      <c r="BN5" s="687"/>
      <c r="BO5" s="688">
        <v>96.1</v>
      </c>
      <c r="BP5" s="688"/>
      <c r="BQ5" s="688"/>
      <c r="BR5" s="688"/>
      <c r="BS5" s="689">
        <v>72257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287420</v>
      </c>
      <c r="S6" s="686"/>
      <c r="T6" s="686"/>
      <c r="U6" s="686"/>
      <c r="V6" s="686"/>
      <c r="W6" s="686"/>
      <c r="X6" s="686"/>
      <c r="Y6" s="687"/>
      <c r="Z6" s="688">
        <v>0.7</v>
      </c>
      <c r="AA6" s="688"/>
      <c r="AB6" s="688"/>
      <c r="AC6" s="688"/>
      <c r="AD6" s="689">
        <v>287420</v>
      </c>
      <c r="AE6" s="689"/>
      <c r="AF6" s="689"/>
      <c r="AG6" s="689"/>
      <c r="AH6" s="689"/>
      <c r="AI6" s="689"/>
      <c r="AJ6" s="689"/>
      <c r="AK6" s="689"/>
      <c r="AL6" s="690">
        <v>1.7</v>
      </c>
      <c r="AM6" s="691"/>
      <c r="AN6" s="691"/>
      <c r="AO6" s="692"/>
      <c r="AP6" s="682" t="s">
        <v>230</v>
      </c>
      <c r="AQ6" s="683"/>
      <c r="AR6" s="683"/>
      <c r="AS6" s="683"/>
      <c r="AT6" s="683"/>
      <c r="AU6" s="683"/>
      <c r="AV6" s="683"/>
      <c r="AW6" s="683"/>
      <c r="AX6" s="683"/>
      <c r="AY6" s="683"/>
      <c r="AZ6" s="683"/>
      <c r="BA6" s="683"/>
      <c r="BB6" s="683"/>
      <c r="BC6" s="683"/>
      <c r="BD6" s="683"/>
      <c r="BE6" s="683"/>
      <c r="BF6" s="684"/>
      <c r="BG6" s="685">
        <v>9769282</v>
      </c>
      <c r="BH6" s="686"/>
      <c r="BI6" s="686"/>
      <c r="BJ6" s="686"/>
      <c r="BK6" s="686"/>
      <c r="BL6" s="686"/>
      <c r="BM6" s="686"/>
      <c r="BN6" s="687"/>
      <c r="BO6" s="688">
        <v>96.1</v>
      </c>
      <c r="BP6" s="688"/>
      <c r="BQ6" s="688"/>
      <c r="BR6" s="688"/>
      <c r="BS6" s="689">
        <v>72257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192709</v>
      </c>
      <c r="CS6" s="686"/>
      <c r="CT6" s="686"/>
      <c r="CU6" s="686"/>
      <c r="CV6" s="686"/>
      <c r="CW6" s="686"/>
      <c r="CX6" s="686"/>
      <c r="CY6" s="687"/>
      <c r="CZ6" s="679">
        <v>0.5</v>
      </c>
      <c r="DA6" s="680"/>
      <c r="DB6" s="680"/>
      <c r="DC6" s="699"/>
      <c r="DD6" s="694" t="s">
        <v>232</v>
      </c>
      <c r="DE6" s="686"/>
      <c r="DF6" s="686"/>
      <c r="DG6" s="686"/>
      <c r="DH6" s="686"/>
      <c r="DI6" s="686"/>
      <c r="DJ6" s="686"/>
      <c r="DK6" s="686"/>
      <c r="DL6" s="686"/>
      <c r="DM6" s="686"/>
      <c r="DN6" s="686"/>
      <c r="DO6" s="686"/>
      <c r="DP6" s="687"/>
      <c r="DQ6" s="694">
        <v>192709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8118</v>
      </c>
      <c r="S7" s="686"/>
      <c r="T7" s="686"/>
      <c r="U7" s="686"/>
      <c r="V7" s="686"/>
      <c r="W7" s="686"/>
      <c r="X7" s="686"/>
      <c r="Y7" s="687"/>
      <c r="Z7" s="688">
        <v>0</v>
      </c>
      <c r="AA7" s="688"/>
      <c r="AB7" s="688"/>
      <c r="AC7" s="688"/>
      <c r="AD7" s="689">
        <v>8118</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4262751</v>
      </c>
      <c r="BH7" s="686"/>
      <c r="BI7" s="686"/>
      <c r="BJ7" s="686"/>
      <c r="BK7" s="686"/>
      <c r="BL7" s="686"/>
      <c r="BM7" s="686"/>
      <c r="BN7" s="687"/>
      <c r="BO7" s="688">
        <v>42</v>
      </c>
      <c r="BP7" s="688"/>
      <c r="BQ7" s="688"/>
      <c r="BR7" s="688"/>
      <c r="BS7" s="689">
        <v>72257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10019546</v>
      </c>
      <c r="CS7" s="686"/>
      <c r="CT7" s="686"/>
      <c r="CU7" s="686"/>
      <c r="CV7" s="686"/>
      <c r="CW7" s="686"/>
      <c r="CX7" s="686"/>
      <c r="CY7" s="687"/>
      <c r="CZ7" s="688">
        <v>25.5</v>
      </c>
      <c r="DA7" s="688"/>
      <c r="DB7" s="688"/>
      <c r="DC7" s="688"/>
      <c r="DD7" s="694">
        <v>70961</v>
      </c>
      <c r="DE7" s="686"/>
      <c r="DF7" s="686"/>
      <c r="DG7" s="686"/>
      <c r="DH7" s="686"/>
      <c r="DI7" s="686"/>
      <c r="DJ7" s="686"/>
      <c r="DK7" s="686"/>
      <c r="DL7" s="686"/>
      <c r="DM7" s="686"/>
      <c r="DN7" s="686"/>
      <c r="DO7" s="686"/>
      <c r="DP7" s="687"/>
      <c r="DQ7" s="694">
        <v>2745307</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35787</v>
      </c>
      <c r="S8" s="686"/>
      <c r="T8" s="686"/>
      <c r="U8" s="686"/>
      <c r="V8" s="686"/>
      <c r="W8" s="686"/>
      <c r="X8" s="686"/>
      <c r="Y8" s="687"/>
      <c r="Z8" s="688">
        <v>0.1</v>
      </c>
      <c r="AA8" s="688"/>
      <c r="AB8" s="688"/>
      <c r="AC8" s="688"/>
      <c r="AD8" s="689">
        <v>35787</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127862</v>
      </c>
      <c r="BH8" s="686"/>
      <c r="BI8" s="686"/>
      <c r="BJ8" s="686"/>
      <c r="BK8" s="686"/>
      <c r="BL8" s="686"/>
      <c r="BM8" s="686"/>
      <c r="BN8" s="687"/>
      <c r="BO8" s="688">
        <v>1.3</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9375564</v>
      </c>
      <c r="CS8" s="686"/>
      <c r="CT8" s="686"/>
      <c r="CU8" s="686"/>
      <c r="CV8" s="686"/>
      <c r="CW8" s="686"/>
      <c r="CX8" s="686"/>
      <c r="CY8" s="687"/>
      <c r="CZ8" s="688">
        <v>23.9</v>
      </c>
      <c r="DA8" s="688"/>
      <c r="DB8" s="688"/>
      <c r="DC8" s="688"/>
      <c r="DD8" s="694">
        <v>390145</v>
      </c>
      <c r="DE8" s="686"/>
      <c r="DF8" s="686"/>
      <c r="DG8" s="686"/>
      <c r="DH8" s="686"/>
      <c r="DI8" s="686"/>
      <c r="DJ8" s="686"/>
      <c r="DK8" s="686"/>
      <c r="DL8" s="686"/>
      <c r="DM8" s="686"/>
      <c r="DN8" s="686"/>
      <c r="DO8" s="686"/>
      <c r="DP8" s="687"/>
      <c r="DQ8" s="694">
        <v>5378327</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41349</v>
      </c>
      <c r="S9" s="686"/>
      <c r="T9" s="686"/>
      <c r="U9" s="686"/>
      <c r="V9" s="686"/>
      <c r="W9" s="686"/>
      <c r="X9" s="686"/>
      <c r="Y9" s="687"/>
      <c r="Z9" s="688">
        <v>0.1</v>
      </c>
      <c r="AA9" s="688"/>
      <c r="AB9" s="688"/>
      <c r="AC9" s="688"/>
      <c r="AD9" s="689">
        <v>41349</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3568480</v>
      </c>
      <c r="BH9" s="686"/>
      <c r="BI9" s="686"/>
      <c r="BJ9" s="686"/>
      <c r="BK9" s="686"/>
      <c r="BL9" s="686"/>
      <c r="BM9" s="686"/>
      <c r="BN9" s="687"/>
      <c r="BO9" s="688">
        <v>35.1</v>
      </c>
      <c r="BP9" s="688"/>
      <c r="BQ9" s="688"/>
      <c r="BR9" s="688"/>
      <c r="BS9" s="694" t="s">
        <v>128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1563545</v>
      </c>
      <c r="CS9" s="686"/>
      <c r="CT9" s="686"/>
      <c r="CU9" s="686"/>
      <c r="CV9" s="686"/>
      <c r="CW9" s="686"/>
      <c r="CX9" s="686"/>
      <c r="CY9" s="687"/>
      <c r="CZ9" s="688">
        <v>4</v>
      </c>
      <c r="DA9" s="688"/>
      <c r="DB9" s="688"/>
      <c r="DC9" s="688"/>
      <c r="DD9" s="694">
        <v>53327</v>
      </c>
      <c r="DE9" s="686"/>
      <c r="DF9" s="686"/>
      <c r="DG9" s="686"/>
      <c r="DH9" s="686"/>
      <c r="DI9" s="686"/>
      <c r="DJ9" s="686"/>
      <c r="DK9" s="686"/>
      <c r="DL9" s="686"/>
      <c r="DM9" s="686"/>
      <c r="DN9" s="686"/>
      <c r="DO9" s="686"/>
      <c r="DP9" s="687"/>
      <c r="DQ9" s="694">
        <v>1311929</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208879</v>
      </c>
      <c r="BH10" s="686"/>
      <c r="BI10" s="686"/>
      <c r="BJ10" s="686"/>
      <c r="BK10" s="686"/>
      <c r="BL10" s="686"/>
      <c r="BM10" s="686"/>
      <c r="BN10" s="687"/>
      <c r="BO10" s="688">
        <v>2.1</v>
      </c>
      <c r="BP10" s="688"/>
      <c r="BQ10" s="688"/>
      <c r="BR10" s="688"/>
      <c r="BS10" s="694" t="s">
        <v>128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127428</v>
      </c>
      <c r="CS10" s="686"/>
      <c r="CT10" s="686"/>
      <c r="CU10" s="686"/>
      <c r="CV10" s="686"/>
      <c r="CW10" s="686"/>
      <c r="CX10" s="686"/>
      <c r="CY10" s="687"/>
      <c r="CZ10" s="688">
        <v>0.3</v>
      </c>
      <c r="DA10" s="688"/>
      <c r="DB10" s="688"/>
      <c r="DC10" s="688"/>
      <c r="DD10" s="694" t="s">
        <v>128</v>
      </c>
      <c r="DE10" s="686"/>
      <c r="DF10" s="686"/>
      <c r="DG10" s="686"/>
      <c r="DH10" s="686"/>
      <c r="DI10" s="686"/>
      <c r="DJ10" s="686"/>
      <c r="DK10" s="686"/>
      <c r="DL10" s="686"/>
      <c r="DM10" s="686"/>
      <c r="DN10" s="686"/>
      <c r="DO10" s="686"/>
      <c r="DP10" s="687"/>
      <c r="DQ10" s="694">
        <v>78950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1533076</v>
      </c>
      <c r="S11" s="686"/>
      <c r="T11" s="686"/>
      <c r="U11" s="686"/>
      <c r="V11" s="686"/>
      <c r="W11" s="686"/>
      <c r="X11" s="686"/>
      <c r="Y11" s="687"/>
      <c r="Z11" s="690">
        <v>3.8</v>
      </c>
      <c r="AA11" s="691"/>
      <c r="AB11" s="691"/>
      <c r="AC11" s="703"/>
      <c r="AD11" s="694">
        <v>1533076</v>
      </c>
      <c r="AE11" s="686"/>
      <c r="AF11" s="686"/>
      <c r="AG11" s="686"/>
      <c r="AH11" s="686"/>
      <c r="AI11" s="686"/>
      <c r="AJ11" s="686"/>
      <c r="AK11" s="687"/>
      <c r="AL11" s="690">
        <v>9.1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357530</v>
      </c>
      <c r="BH11" s="686"/>
      <c r="BI11" s="686"/>
      <c r="BJ11" s="686"/>
      <c r="BK11" s="686"/>
      <c r="BL11" s="686"/>
      <c r="BM11" s="686"/>
      <c r="BN11" s="687"/>
      <c r="BO11" s="688">
        <v>3.5</v>
      </c>
      <c r="BP11" s="688"/>
      <c r="BQ11" s="688"/>
      <c r="BR11" s="688"/>
      <c r="BS11" s="694">
        <v>72257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1145970</v>
      </c>
      <c r="CS11" s="686"/>
      <c r="CT11" s="686"/>
      <c r="CU11" s="686"/>
      <c r="CV11" s="686"/>
      <c r="CW11" s="686"/>
      <c r="CX11" s="686"/>
      <c r="CY11" s="687"/>
      <c r="CZ11" s="688">
        <v>2.9</v>
      </c>
      <c r="DA11" s="688"/>
      <c r="DB11" s="688"/>
      <c r="DC11" s="688"/>
      <c r="DD11" s="694">
        <v>372008</v>
      </c>
      <c r="DE11" s="686"/>
      <c r="DF11" s="686"/>
      <c r="DG11" s="686"/>
      <c r="DH11" s="686"/>
      <c r="DI11" s="686"/>
      <c r="DJ11" s="686"/>
      <c r="DK11" s="686"/>
      <c r="DL11" s="686"/>
      <c r="DM11" s="686"/>
      <c r="DN11" s="686"/>
      <c r="DO11" s="686"/>
      <c r="DP11" s="687"/>
      <c r="DQ11" s="694">
        <v>757712</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14902</v>
      </c>
      <c r="S12" s="686"/>
      <c r="T12" s="686"/>
      <c r="U12" s="686"/>
      <c r="V12" s="686"/>
      <c r="W12" s="686"/>
      <c r="X12" s="686"/>
      <c r="Y12" s="687"/>
      <c r="Z12" s="688">
        <v>0</v>
      </c>
      <c r="AA12" s="688"/>
      <c r="AB12" s="688"/>
      <c r="AC12" s="688"/>
      <c r="AD12" s="689">
        <v>14902</v>
      </c>
      <c r="AE12" s="689"/>
      <c r="AF12" s="689"/>
      <c r="AG12" s="689"/>
      <c r="AH12" s="689"/>
      <c r="AI12" s="689"/>
      <c r="AJ12" s="689"/>
      <c r="AK12" s="689"/>
      <c r="AL12" s="690">
        <v>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4895640</v>
      </c>
      <c r="BH12" s="686"/>
      <c r="BI12" s="686"/>
      <c r="BJ12" s="686"/>
      <c r="BK12" s="686"/>
      <c r="BL12" s="686"/>
      <c r="BM12" s="686"/>
      <c r="BN12" s="687"/>
      <c r="BO12" s="688">
        <v>48.2</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4146604</v>
      </c>
      <c r="CS12" s="686"/>
      <c r="CT12" s="686"/>
      <c r="CU12" s="686"/>
      <c r="CV12" s="686"/>
      <c r="CW12" s="686"/>
      <c r="CX12" s="686"/>
      <c r="CY12" s="687"/>
      <c r="CZ12" s="688">
        <v>10.6</v>
      </c>
      <c r="DA12" s="688"/>
      <c r="DB12" s="688"/>
      <c r="DC12" s="688"/>
      <c r="DD12" s="694">
        <v>266405</v>
      </c>
      <c r="DE12" s="686"/>
      <c r="DF12" s="686"/>
      <c r="DG12" s="686"/>
      <c r="DH12" s="686"/>
      <c r="DI12" s="686"/>
      <c r="DJ12" s="686"/>
      <c r="DK12" s="686"/>
      <c r="DL12" s="686"/>
      <c r="DM12" s="686"/>
      <c r="DN12" s="686"/>
      <c r="DO12" s="686"/>
      <c r="DP12" s="687"/>
      <c r="DQ12" s="694">
        <v>1281913</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232</v>
      </c>
      <c r="AA13" s="688"/>
      <c r="AB13" s="688"/>
      <c r="AC13" s="688"/>
      <c r="AD13" s="689" t="s">
        <v>173</v>
      </c>
      <c r="AE13" s="689"/>
      <c r="AF13" s="689"/>
      <c r="AG13" s="689"/>
      <c r="AH13" s="689"/>
      <c r="AI13" s="689"/>
      <c r="AJ13" s="689"/>
      <c r="AK13" s="689"/>
      <c r="AL13" s="690" t="s">
        <v>128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4833342</v>
      </c>
      <c r="BH13" s="686"/>
      <c r="BI13" s="686"/>
      <c r="BJ13" s="686"/>
      <c r="BK13" s="686"/>
      <c r="BL13" s="686"/>
      <c r="BM13" s="686"/>
      <c r="BN13" s="687"/>
      <c r="BO13" s="688">
        <v>47.6</v>
      </c>
      <c r="BP13" s="688"/>
      <c r="BQ13" s="688"/>
      <c r="BR13" s="688"/>
      <c r="BS13" s="694" t="s">
        <v>173</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2550369</v>
      </c>
      <c r="CS13" s="686"/>
      <c r="CT13" s="686"/>
      <c r="CU13" s="686"/>
      <c r="CV13" s="686"/>
      <c r="CW13" s="686"/>
      <c r="CX13" s="686"/>
      <c r="CY13" s="687"/>
      <c r="CZ13" s="688">
        <v>6.5</v>
      </c>
      <c r="DA13" s="688"/>
      <c r="DB13" s="688"/>
      <c r="DC13" s="688"/>
      <c r="DD13" s="694">
        <v>1102552</v>
      </c>
      <c r="DE13" s="686"/>
      <c r="DF13" s="686"/>
      <c r="DG13" s="686"/>
      <c r="DH13" s="686"/>
      <c r="DI13" s="686"/>
      <c r="DJ13" s="686"/>
      <c r="DK13" s="686"/>
      <c r="DL13" s="686"/>
      <c r="DM13" s="686"/>
      <c r="DN13" s="686"/>
      <c r="DO13" s="686"/>
      <c r="DP13" s="687"/>
      <c r="DQ13" s="694">
        <v>1747196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238090</v>
      </c>
      <c r="BH14" s="686"/>
      <c r="BI14" s="686"/>
      <c r="BJ14" s="686"/>
      <c r="BK14" s="686"/>
      <c r="BL14" s="686"/>
      <c r="BM14" s="686"/>
      <c r="BN14" s="687"/>
      <c r="BO14" s="688">
        <v>2.2999999999999998</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1182591</v>
      </c>
      <c r="CS14" s="686"/>
      <c r="CT14" s="686"/>
      <c r="CU14" s="686"/>
      <c r="CV14" s="686"/>
      <c r="CW14" s="686"/>
      <c r="CX14" s="686"/>
      <c r="CY14" s="687"/>
      <c r="CZ14" s="688">
        <v>3</v>
      </c>
      <c r="DA14" s="688"/>
      <c r="DB14" s="688"/>
      <c r="DC14" s="688"/>
      <c r="DD14" s="694">
        <v>362780</v>
      </c>
      <c r="DE14" s="686"/>
      <c r="DF14" s="686"/>
      <c r="DG14" s="686"/>
      <c r="DH14" s="686"/>
      <c r="DI14" s="686"/>
      <c r="DJ14" s="686"/>
      <c r="DK14" s="686"/>
      <c r="DL14" s="686"/>
      <c r="DM14" s="686"/>
      <c r="DN14" s="686"/>
      <c r="DO14" s="686"/>
      <c r="DP14" s="687"/>
      <c r="DQ14" s="694">
        <v>831717</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232</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372639</v>
      </c>
      <c r="BH15" s="686"/>
      <c r="BI15" s="686"/>
      <c r="BJ15" s="686"/>
      <c r="BK15" s="686"/>
      <c r="BL15" s="686"/>
      <c r="BM15" s="686"/>
      <c r="BN15" s="687"/>
      <c r="BO15" s="688">
        <v>3.7</v>
      </c>
      <c r="BP15" s="688"/>
      <c r="BQ15" s="688"/>
      <c r="BR15" s="688"/>
      <c r="BS15" s="694" t="s">
        <v>128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5902451</v>
      </c>
      <c r="CS15" s="686"/>
      <c r="CT15" s="686"/>
      <c r="CU15" s="686"/>
      <c r="CV15" s="686"/>
      <c r="CW15" s="686"/>
      <c r="CX15" s="686"/>
      <c r="CY15" s="687"/>
      <c r="CZ15" s="688">
        <v>15</v>
      </c>
      <c r="DA15" s="688"/>
      <c r="DB15" s="688"/>
      <c r="DC15" s="688"/>
      <c r="DD15" s="694">
        <v>2992234</v>
      </c>
      <c r="DE15" s="686"/>
      <c r="DF15" s="686"/>
      <c r="DG15" s="686"/>
      <c r="DH15" s="686"/>
      <c r="DI15" s="686"/>
      <c r="DJ15" s="686"/>
      <c r="DK15" s="686"/>
      <c r="DL15" s="686"/>
      <c r="DM15" s="686"/>
      <c r="DN15" s="686"/>
      <c r="DO15" s="686"/>
      <c r="DP15" s="687"/>
      <c r="DQ15" s="694">
        <v>2789234</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17892</v>
      </c>
      <c r="S16" s="686"/>
      <c r="T16" s="686"/>
      <c r="U16" s="686"/>
      <c r="V16" s="686"/>
      <c r="W16" s="686"/>
      <c r="X16" s="686"/>
      <c r="Y16" s="687"/>
      <c r="Z16" s="688">
        <v>0</v>
      </c>
      <c r="AA16" s="688"/>
      <c r="AB16" s="688"/>
      <c r="AC16" s="688"/>
      <c r="AD16" s="689">
        <v>17892</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v>162</v>
      </c>
      <c r="BH16" s="686"/>
      <c r="BI16" s="686"/>
      <c r="BJ16" s="686"/>
      <c r="BK16" s="686"/>
      <c r="BL16" s="686"/>
      <c r="BM16" s="686"/>
      <c r="BN16" s="687"/>
      <c r="BO16" s="688">
        <v>0</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49215</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19363</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61213</v>
      </c>
      <c r="S17" s="686"/>
      <c r="T17" s="686"/>
      <c r="U17" s="686"/>
      <c r="V17" s="686"/>
      <c r="W17" s="686"/>
      <c r="X17" s="686"/>
      <c r="Y17" s="687"/>
      <c r="Z17" s="688">
        <v>0.2</v>
      </c>
      <c r="AA17" s="688"/>
      <c r="AB17" s="688"/>
      <c r="AC17" s="688"/>
      <c r="AD17" s="689">
        <v>61213</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2972306</v>
      </c>
      <c r="CS17" s="686"/>
      <c r="CT17" s="686"/>
      <c r="CU17" s="686"/>
      <c r="CV17" s="686"/>
      <c r="CW17" s="686"/>
      <c r="CX17" s="686"/>
      <c r="CY17" s="687"/>
      <c r="CZ17" s="688">
        <v>7.6</v>
      </c>
      <c r="DA17" s="688"/>
      <c r="DB17" s="688"/>
      <c r="DC17" s="688"/>
      <c r="DD17" s="694" t="s">
        <v>232</v>
      </c>
      <c r="DE17" s="686"/>
      <c r="DF17" s="686"/>
      <c r="DG17" s="686"/>
      <c r="DH17" s="686"/>
      <c r="DI17" s="686"/>
      <c r="DJ17" s="686"/>
      <c r="DK17" s="686"/>
      <c r="DL17" s="686"/>
      <c r="DM17" s="686"/>
      <c r="DN17" s="686"/>
      <c r="DO17" s="686"/>
      <c r="DP17" s="687"/>
      <c r="DQ17" s="694">
        <v>2928309</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67657</v>
      </c>
      <c r="S18" s="686"/>
      <c r="T18" s="686"/>
      <c r="U18" s="686"/>
      <c r="V18" s="686"/>
      <c r="W18" s="686"/>
      <c r="X18" s="686"/>
      <c r="Y18" s="687"/>
      <c r="Z18" s="688">
        <v>0.2</v>
      </c>
      <c r="AA18" s="688"/>
      <c r="AB18" s="688"/>
      <c r="AC18" s="688"/>
      <c r="AD18" s="689">
        <v>67657</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173</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50348</v>
      </c>
      <c r="S19" s="686"/>
      <c r="T19" s="686"/>
      <c r="U19" s="686"/>
      <c r="V19" s="686"/>
      <c r="W19" s="686"/>
      <c r="X19" s="686"/>
      <c r="Y19" s="687"/>
      <c r="Z19" s="688">
        <v>0.1</v>
      </c>
      <c r="AA19" s="688"/>
      <c r="AB19" s="688"/>
      <c r="AC19" s="688"/>
      <c r="AD19" s="689">
        <v>50348</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391902</v>
      </c>
      <c r="BH19" s="686"/>
      <c r="BI19" s="686"/>
      <c r="BJ19" s="686"/>
      <c r="BK19" s="686"/>
      <c r="BL19" s="686"/>
      <c r="BM19" s="686"/>
      <c r="BN19" s="687"/>
      <c r="BO19" s="688">
        <v>3.9</v>
      </c>
      <c r="BP19" s="688"/>
      <c r="BQ19" s="688"/>
      <c r="BR19" s="688"/>
      <c r="BS19" s="694" t="s">
        <v>173</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173</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8820</v>
      </c>
      <c r="S20" s="686"/>
      <c r="T20" s="686"/>
      <c r="U20" s="686"/>
      <c r="V20" s="686"/>
      <c r="W20" s="686"/>
      <c r="X20" s="686"/>
      <c r="Y20" s="687"/>
      <c r="Z20" s="688">
        <v>0</v>
      </c>
      <c r="AA20" s="688"/>
      <c r="AB20" s="688"/>
      <c r="AC20" s="688"/>
      <c r="AD20" s="689">
        <v>8820</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391902</v>
      </c>
      <c r="BH20" s="686"/>
      <c r="BI20" s="686"/>
      <c r="BJ20" s="686"/>
      <c r="BK20" s="686"/>
      <c r="BL20" s="686"/>
      <c r="BM20" s="686"/>
      <c r="BN20" s="687"/>
      <c r="BO20" s="688">
        <v>3.9</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39228298</v>
      </c>
      <c r="CS20" s="686"/>
      <c r="CT20" s="686"/>
      <c r="CU20" s="686"/>
      <c r="CV20" s="686"/>
      <c r="CW20" s="686"/>
      <c r="CX20" s="686"/>
      <c r="CY20" s="687"/>
      <c r="CZ20" s="688">
        <v>100</v>
      </c>
      <c r="DA20" s="688"/>
      <c r="DB20" s="688"/>
      <c r="DC20" s="688"/>
      <c r="DD20" s="694">
        <v>5610412</v>
      </c>
      <c r="DE20" s="686"/>
      <c r="DF20" s="686"/>
      <c r="DG20" s="686"/>
      <c r="DH20" s="686"/>
      <c r="DI20" s="686"/>
      <c r="DJ20" s="686"/>
      <c r="DK20" s="686"/>
      <c r="DL20" s="686"/>
      <c r="DM20" s="686"/>
      <c r="DN20" s="686"/>
      <c r="DO20" s="686"/>
      <c r="DP20" s="687"/>
      <c r="DQ20" s="694">
        <v>20062666</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8489</v>
      </c>
      <c r="S21" s="686"/>
      <c r="T21" s="686"/>
      <c r="U21" s="686"/>
      <c r="V21" s="686"/>
      <c r="W21" s="686"/>
      <c r="X21" s="686"/>
      <c r="Y21" s="687"/>
      <c r="Z21" s="688">
        <v>0</v>
      </c>
      <c r="AA21" s="688"/>
      <c r="AB21" s="688"/>
      <c r="AC21" s="688"/>
      <c r="AD21" s="689">
        <v>8489</v>
      </c>
      <c r="AE21" s="689"/>
      <c r="AF21" s="689"/>
      <c r="AG21" s="689"/>
      <c r="AH21" s="689"/>
      <c r="AI21" s="689"/>
      <c r="AJ21" s="689"/>
      <c r="AK21" s="689"/>
      <c r="AL21" s="690">
        <v>0.1</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63</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5554378</v>
      </c>
      <c r="S22" s="686"/>
      <c r="T22" s="686"/>
      <c r="U22" s="686"/>
      <c r="V22" s="686"/>
      <c r="W22" s="686"/>
      <c r="X22" s="686"/>
      <c r="Y22" s="687"/>
      <c r="Z22" s="688">
        <v>13.7</v>
      </c>
      <c r="AA22" s="688"/>
      <c r="AB22" s="688"/>
      <c r="AC22" s="688"/>
      <c r="AD22" s="689">
        <v>4888665</v>
      </c>
      <c r="AE22" s="689"/>
      <c r="AF22" s="689"/>
      <c r="AG22" s="689"/>
      <c r="AH22" s="689"/>
      <c r="AI22" s="689"/>
      <c r="AJ22" s="689"/>
      <c r="AK22" s="689"/>
      <c r="AL22" s="690">
        <v>29.2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4888665</v>
      </c>
      <c r="S23" s="686"/>
      <c r="T23" s="686"/>
      <c r="U23" s="686"/>
      <c r="V23" s="686"/>
      <c r="W23" s="686"/>
      <c r="X23" s="686"/>
      <c r="Y23" s="687"/>
      <c r="Z23" s="688">
        <v>12.1</v>
      </c>
      <c r="AA23" s="688"/>
      <c r="AB23" s="688"/>
      <c r="AC23" s="688"/>
      <c r="AD23" s="689">
        <v>4888665</v>
      </c>
      <c r="AE23" s="689"/>
      <c r="AF23" s="689"/>
      <c r="AG23" s="689"/>
      <c r="AH23" s="689"/>
      <c r="AI23" s="689"/>
      <c r="AJ23" s="689"/>
      <c r="AK23" s="689"/>
      <c r="AL23" s="690">
        <v>29.2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391839</v>
      </c>
      <c r="BH23" s="686"/>
      <c r="BI23" s="686"/>
      <c r="BJ23" s="686"/>
      <c r="BK23" s="686"/>
      <c r="BL23" s="686"/>
      <c r="BM23" s="686"/>
      <c r="BN23" s="687"/>
      <c r="BO23" s="688">
        <v>3.9</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665430</v>
      </c>
      <c r="S24" s="686"/>
      <c r="T24" s="686"/>
      <c r="U24" s="686"/>
      <c r="V24" s="686"/>
      <c r="W24" s="686"/>
      <c r="X24" s="686"/>
      <c r="Y24" s="687"/>
      <c r="Z24" s="688">
        <v>1.6</v>
      </c>
      <c r="AA24" s="688"/>
      <c r="AB24" s="688"/>
      <c r="AC24" s="688"/>
      <c r="AD24" s="689" t="s">
        <v>128</v>
      </c>
      <c r="AE24" s="689"/>
      <c r="AF24" s="689"/>
      <c r="AG24" s="689"/>
      <c r="AH24" s="689"/>
      <c r="AI24" s="689"/>
      <c r="AJ24" s="689"/>
      <c r="AK24" s="689"/>
      <c r="AL24" s="690" t="s">
        <v>232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13237357</v>
      </c>
      <c r="CS24" s="675"/>
      <c r="CT24" s="675"/>
      <c r="CU24" s="675"/>
      <c r="CV24" s="675"/>
      <c r="CW24" s="675"/>
      <c r="CX24" s="675"/>
      <c r="CY24" s="676"/>
      <c r="CZ24" s="679">
        <v>33.700000000000003</v>
      </c>
      <c r="DA24" s="680"/>
      <c r="DB24" s="680"/>
      <c r="DC24" s="699"/>
      <c r="DD24" s="724">
        <v>9672827</v>
      </c>
      <c r="DE24" s="675"/>
      <c r="DF24" s="675"/>
      <c r="DG24" s="675"/>
      <c r="DH24" s="675"/>
      <c r="DI24" s="675"/>
      <c r="DJ24" s="675"/>
      <c r="DK24" s="676"/>
      <c r="DL24" s="724">
        <v>9522610</v>
      </c>
      <c r="DM24" s="675"/>
      <c r="DN24" s="675"/>
      <c r="DO24" s="675"/>
      <c r="DP24" s="675"/>
      <c r="DQ24" s="675"/>
      <c r="DR24" s="675"/>
      <c r="DS24" s="675"/>
      <c r="DT24" s="675"/>
      <c r="DU24" s="675"/>
      <c r="DV24" s="676"/>
      <c r="DW24" s="679">
        <v>53.7</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283</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173</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5598468</v>
      </c>
      <c r="CS25" s="721"/>
      <c r="CT25" s="721"/>
      <c r="CU25" s="721"/>
      <c r="CV25" s="721"/>
      <c r="CW25" s="721"/>
      <c r="CX25" s="721"/>
      <c r="CY25" s="722"/>
      <c r="CZ25" s="690">
        <v>14.3</v>
      </c>
      <c r="DA25" s="719"/>
      <c r="DB25" s="719"/>
      <c r="DC25" s="723"/>
      <c r="DD25" s="694">
        <v>5136925</v>
      </c>
      <c r="DE25" s="721"/>
      <c r="DF25" s="721"/>
      <c r="DG25" s="721"/>
      <c r="DH25" s="721"/>
      <c r="DI25" s="721"/>
      <c r="DJ25" s="721"/>
      <c r="DK25" s="722"/>
      <c r="DL25" s="694">
        <v>5031414</v>
      </c>
      <c r="DM25" s="721"/>
      <c r="DN25" s="721"/>
      <c r="DO25" s="721"/>
      <c r="DP25" s="721"/>
      <c r="DQ25" s="721"/>
      <c r="DR25" s="721"/>
      <c r="DS25" s="721"/>
      <c r="DT25" s="721"/>
      <c r="DU25" s="721"/>
      <c r="DV25" s="722"/>
      <c r="DW25" s="690">
        <v>28.4</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17782976</v>
      </c>
      <c r="S26" s="686"/>
      <c r="T26" s="686"/>
      <c r="U26" s="686"/>
      <c r="V26" s="686"/>
      <c r="W26" s="686"/>
      <c r="X26" s="686"/>
      <c r="Y26" s="687"/>
      <c r="Z26" s="688">
        <v>44</v>
      </c>
      <c r="AA26" s="688"/>
      <c r="AB26" s="688"/>
      <c r="AC26" s="688"/>
      <c r="AD26" s="689">
        <v>16725424</v>
      </c>
      <c r="AE26" s="689"/>
      <c r="AF26" s="689"/>
      <c r="AG26" s="689"/>
      <c r="AH26" s="689"/>
      <c r="AI26" s="689"/>
      <c r="AJ26" s="689"/>
      <c r="AK26" s="689"/>
      <c r="AL26" s="690">
        <v>99.8</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2704575</v>
      </c>
      <c r="CS26" s="686"/>
      <c r="CT26" s="686"/>
      <c r="CU26" s="686"/>
      <c r="CV26" s="686"/>
      <c r="CW26" s="686"/>
      <c r="CX26" s="686"/>
      <c r="CY26" s="687"/>
      <c r="CZ26" s="690">
        <v>6.9</v>
      </c>
      <c r="DA26" s="719"/>
      <c r="DB26" s="719"/>
      <c r="DC26" s="723"/>
      <c r="DD26" s="694">
        <v>2471139</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12297</v>
      </c>
      <c r="S27" s="686"/>
      <c r="T27" s="686"/>
      <c r="U27" s="686"/>
      <c r="V27" s="686"/>
      <c r="W27" s="686"/>
      <c r="X27" s="686"/>
      <c r="Y27" s="687"/>
      <c r="Z27" s="688">
        <v>0</v>
      </c>
      <c r="AA27" s="688"/>
      <c r="AB27" s="688"/>
      <c r="AC27" s="688"/>
      <c r="AD27" s="689">
        <v>12297</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10161184</v>
      </c>
      <c r="BH27" s="686"/>
      <c r="BI27" s="686"/>
      <c r="BJ27" s="686"/>
      <c r="BK27" s="686"/>
      <c r="BL27" s="686"/>
      <c r="BM27" s="686"/>
      <c r="BN27" s="687"/>
      <c r="BO27" s="688">
        <v>100</v>
      </c>
      <c r="BP27" s="688"/>
      <c r="BQ27" s="688"/>
      <c r="BR27" s="688"/>
      <c r="BS27" s="694">
        <v>72257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4666583</v>
      </c>
      <c r="CS27" s="721"/>
      <c r="CT27" s="721"/>
      <c r="CU27" s="721"/>
      <c r="CV27" s="721"/>
      <c r="CW27" s="721"/>
      <c r="CX27" s="721"/>
      <c r="CY27" s="722"/>
      <c r="CZ27" s="690">
        <v>11.9</v>
      </c>
      <c r="DA27" s="719"/>
      <c r="DB27" s="719"/>
      <c r="DC27" s="723"/>
      <c r="DD27" s="694">
        <v>1607593</v>
      </c>
      <c r="DE27" s="721"/>
      <c r="DF27" s="721"/>
      <c r="DG27" s="721"/>
      <c r="DH27" s="721"/>
      <c r="DI27" s="721"/>
      <c r="DJ27" s="721"/>
      <c r="DK27" s="722"/>
      <c r="DL27" s="694">
        <v>1562887</v>
      </c>
      <c r="DM27" s="721"/>
      <c r="DN27" s="721"/>
      <c r="DO27" s="721"/>
      <c r="DP27" s="721"/>
      <c r="DQ27" s="721"/>
      <c r="DR27" s="721"/>
      <c r="DS27" s="721"/>
      <c r="DT27" s="721"/>
      <c r="DU27" s="721"/>
      <c r="DV27" s="722"/>
      <c r="DW27" s="690">
        <v>8.8000000000000007</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80072</v>
      </c>
      <c r="S28" s="686"/>
      <c r="T28" s="686"/>
      <c r="U28" s="686"/>
      <c r="V28" s="686"/>
      <c r="W28" s="686"/>
      <c r="X28" s="686"/>
      <c r="Y28" s="687"/>
      <c r="Z28" s="688">
        <v>0.2</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2972306</v>
      </c>
      <c r="CS28" s="686"/>
      <c r="CT28" s="686"/>
      <c r="CU28" s="686"/>
      <c r="CV28" s="686"/>
      <c r="CW28" s="686"/>
      <c r="CX28" s="686"/>
      <c r="CY28" s="687"/>
      <c r="CZ28" s="690">
        <v>7.6</v>
      </c>
      <c r="DA28" s="719"/>
      <c r="DB28" s="719"/>
      <c r="DC28" s="723"/>
      <c r="DD28" s="694">
        <v>2928309</v>
      </c>
      <c r="DE28" s="686"/>
      <c r="DF28" s="686"/>
      <c r="DG28" s="686"/>
      <c r="DH28" s="686"/>
      <c r="DI28" s="686"/>
      <c r="DJ28" s="686"/>
      <c r="DK28" s="687"/>
      <c r="DL28" s="694">
        <v>2928309</v>
      </c>
      <c r="DM28" s="686"/>
      <c r="DN28" s="686"/>
      <c r="DO28" s="686"/>
      <c r="DP28" s="686"/>
      <c r="DQ28" s="686"/>
      <c r="DR28" s="686"/>
      <c r="DS28" s="686"/>
      <c r="DT28" s="686"/>
      <c r="DU28" s="686"/>
      <c r="DV28" s="687"/>
      <c r="DW28" s="690">
        <v>16.5</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313281</v>
      </c>
      <c r="S29" s="686"/>
      <c r="T29" s="686"/>
      <c r="U29" s="686"/>
      <c r="V29" s="686"/>
      <c r="W29" s="686"/>
      <c r="X29" s="686"/>
      <c r="Y29" s="687"/>
      <c r="Z29" s="688">
        <v>0.8</v>
      </c>
      <c r="AA29" s="688"/>
      <c r="AB29" s="688"/>
      <c r="AC29" s="688"/>
      <c r="AD29" s="689">
        <v>28956</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2971374</v>
      </c>
      <c r="CS29" s="721"/>
      <c r="CT29" s="721"/>
      <c r="CU29" s="721"/>
      <c r="CV29" s="721"/>
      <c r="CW29" s="721"/>
      <c r="CX29" s="721"/>
      <c r="CY29" s="722"/>
      <c r="CZ29" s="690">
        <v>7.6</v>
      </c>
      <c r="DA29" s="719"/>
      <c r="DB29" s="719"/>
      <c r="DC29" s="723"/>
      <c r="DD29" s="694">
        <v>2927377</v>
      </c>
      <c r="DE29" s="721"/>
      <c r="DF29" s="721"/>
      <c r="DG29" s="721"/>
      <c r="DH29" s="721"/>
      <c r="DI29" s="721"/>
      <c r="DJ29" s="721"/>
      <c r="DK29" s="722"/>
      <c r="DL29" s="694">
        <v>2927377</v>
      </c>
      <c r="DM29" s="721"/>
      <c r="DN29" s="721"/>
      <c r="DO29" s="721"/>
      <c r="DP29" s="721"/>
      <c r="DQ29" s="721"/>
      <c r="DR29" s="721"/>
      <c r="DS29" s="721"/>
      <c r="DT29" s="721"/>
      <c r="DU29" s="721"/>
      <c r="DV29" s="722"/>
      <c r="DW29" s="690">
        <v>16.5</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134633</v>
      </c>
      <c r="S30" s="686"/>
      <c r="T30" s="686"/>
      <c r="U30" s="686"/>
      <c r="V30" s="686"/>
      <c r="W30" s="686"/>
      <c r="X30" s="686"/>
      <c r="Y30" s="687"/>
      <c r="Z30" s="688">
        <v>0.3</v>
      </c>
      <c r="AA30" s="688"/>
      <c r="AB30" s="688"/>
      <c r="AC30" s="688"/>
      <c r="AD30" s="689" t="s">
        <v>173</v>
      </c>
      <c r="AE30" s="689"/>
      <c r="AF30" s="689"/>
      <c r="AG30" s="689"/>
      <c r="AH30" s="689"/>
      <c r="AI30" s="689"/>
      <c r="AJ30" s="689"/>
      <c r="AK30" s="689"/>
      <c r="AL30" s="690" t="s">
        <v>128</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2859718</v>
      </c>
      <c r="CS30" s="686"/>
      <c r="CT30" s="686"/>
      <c r="CU30" s="686"/>
      <c r="CV30" s="686"/>
      <c r="CW30" s="686"/>
      <c r="CX30" s="686"/>
      <c r="CY30" s="687"/>
      <c r="CZ30" s="690">
        <v>7.3</v>
      </c>
      <c r="DA30" s="719"/>
      <c r="DB30" s="719"/>
      <c r="DC30" s="723"/>
      <c r="DD30" s="694">
        <v>2815721</v>
      </c>
      <c r="DE30" s="686"/>
      <c r="DF30" s="686"/>
      <c r="DG30" s="686"/>
      <c r="DH30" s="686"/>
      <c r="DI30" s="686"/>
      <c r="DJ30" s="686"/>
      <c r="DK30" s="687"/>
      <c r="DL30" s="694">
        <v>2815721</v>
      </c>
      <c r="DM30" s="686"/>
      <c r="DN30" s="686"/>
      <c r="DO30" s="686"/>
      <c r="DP30" s="686"/>
      <c r="DQ30" s="686"/>
      <c r="DR30" s="686"/>
      <c r="DS30" s="686"/>
      <c r="DT30" s="686"/>
      <c r="DU30" s="686"/>
      <c r="DV30" s="687"/>
      <c r="DW30" s="690">
        <v>15.9</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11298656</v>
      </c>
      <c r="S31" s="686"/>
      <c r="T31" s="686"/>
      <c r="U31" s="686"/>
      <c r="V31" s="686"/>
      <c r="W31" s="686"/>
      <c r="X31" s="686"/>
      <c r="Y31" s="687"/>
      <c r="Z31" s="688">
        <v>27.9</v>
      </c>
      <c r="AA31" s="688"/>
      <c r="AB31" s="688"/>
      <c r="AC31" s="688"/>
      <c r="AD31" s="689" t="s">
        <v>128</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99.3</v>
      </c>
      <c r="BH31" s="740"/>
      <c r="BI31" s="740"/>
      <c r="BJ31" s="740"/>
      <c r="BK31" s="740"/>
      <c r="BL31" s="740"/>
      <c r="BM31" s="680">
        <v>98.1</v>
      </c>
      <c r="BN31" s="740"/>
      <c r="BO31" s="740"/>
      <c r="BP31" s="740"/>
      <c r="BQ31" s="741"/>
      <c r="BR31" s="753">
        <v>99.4</v>
      </c>
      <c r="BS31" s="740"/>
      <c r="BT31" s="740"/>
      <c r="BU31" s="740"/>
      <c r="BV31" s="740"/>
      <c r="BW31" s="740"/>
      <c r="BX31" s="680">
        <v>97.9</v>
      </c>
      <c r="BY31" s="740"/>
      <c r="BZ31" s="740"/>
      <c r="CA31" s="740"/>
      <c r="CB31" s="741"/>
      <c r="CD31" s="727"/>
      <c r="CE31" s="728"/>
      <c r="CF31" s="700" t="s">
        <v>310</v>
      </c>
      <c r="CG31" s="701"/>
      <c r="CH31" s="701"/>
      <c r="CI31" s="701"/>
      <c r="CJ31" s="701"/>
      <c r="CK31" s="701"/>
      <c r="CL31" s="701"/>
      <c r="CM31" s="701"/>
      <c r="CN31" s="701"/>
      <c r="CO31" s="701"/>
      <c r="CP31" s="701"/>
      <c r="CQ31" s="702"/>
      <c r="CR31" s="685">
        <v>111656</v>
      </c>
      <c r="CS31" s="721"/>
      <c r="CT31" s="721"/>
      <c r="CU31" s="721"/>
      <c r="CV31" s="721"/>
      <c r="CW31" s="721"/>
      <c r="CX31" s="721"/>
      <c r="CY31" s="722"/>
      <c r="CZ31" s="690">
        <v>0.3</v>
      </c>
      <c r="DA31" s="719"/>
      <c r="DB31" s="719"/>
      <c r="DC31" s="723"/>
      <c r="DD31" s="694">
        <v>111656</v>
      </c>
      <c r="DE31" s="721"/>
      <c r="DF31" s="721"/>
      <c r="DG31" s="721"/>
      <c r="DH31" s="721"/>
      <c r="DI31" s="721"/>
      <c r="DJ31" s="721"/>
      <c r="DK31" s="722"/>
      <c r="DL31" s="694">
        <v>111656</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99.2</v>
      </c>
      <c r="BH32" s="721"/>
      <c r="BI32" s="721"/>
      <c r="BJ32" s="721"/>
      <c r="BK32" s="721"/>
      <c r="BL32" s="721"/>
      <c r="BM32" s="691">
        <v>98</v>
      </c>
      <c r="BN32" s="751"/>
      <c r="BO32" s="751"/>
      <c r="BP32" s="751"/>
      <c r="BQ32" s="752"/>
      <c r="BR32" s="754">
        <v>99.2</v>
      </c>
      <c r="BS32" s="721"/>
      <c r="BT32" s="721"/>
      <c r="BU32" s="721"/>
      <c r="BV32" s="721"/>
      <c r="BW32" s="721"/>
      <c r="BX32" s="691">
        <v>97.7</v>
      </c>
      <c r="BY32" s="751"/>
      <c r="BZ32" s="751"/>
      <c r="CA32" s="751"/>
      <c r="CB32" s="752"/>
      <c r="CD32" s="729"/>
      <c r="CE32" s="730"/>
      <c r="CF32" s="700" t="s">
        <v>314</v>
      </c>
      <c r="CG32" s="701"/>
      <c r="CH32" s="701"/>
      <c r="CI32" s="701"/>
      <c r="CJ32" s="701"/>
      <c r="CK32" s="701"/>
      <c r="CL32" s="701"/>
      <c r="CM32" s="701"/>
      <c r="CN32" s="701"/>
      <c r="CO32" s="701"/>
      <c r="CP32" s="701"/>
      <c r="CQ32" s="702"/>
      <c r="CR32" s="685">
        <v>932</v>
      </c>
      <c r="CS32" s="686"/>
      <c r="CT32" s="686"/>
      <c r="CU32" s="686"/>
      <c r="CV32" s="686"/>
      <c r="CW32" s="686"/>
      <c r="CX32" s="686"/>
      <c r="CY32" s="687"/>
      <c r="CZ32" s="690">
        <v>0</v>
      </c>
      <c r="DA32" s="719"/>
      <c r="DB32" s="719"/>
      <c r="DC32" s="723"/>
      <c r="DD32" s="694">
        <v>932</v>
      </c>
      <c r="DE32" s="686"/>
      <c r="DF32" s="686"/>
      <c r="DG32" s="686"/>
      <c r="DH32" s="686"/>
      <c r="DI32" s="686"/>
      <c r="DJ32" s="686"/>
      <c r="DK32" s="687"/>
      <c r="DL32" s="694">
        <v>932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1742342</v>
      </c>
      <c r="S33" s="686"/>
      <c r="T33" s="686"/>
      <c r="U33" s="686"/>
      <c r="V33" s="686"/>
      <c r="W33" s="686"/>
      <c r="X33" s="686"/>
      <c r="Y33" s="687"/>
      <c r="Z33" s="688">
        <v>4.3</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99.3</v>
      </c>
      <c r="BH33" s="756"/>
      <c r="BI33" s="756"/>
      <c r="BJ33" s="756"/>
      <c r="BK33" s="756"/>
      <c r="BL33" s="756"/>
      <c r="BM33" s="757">
        <v>98.1</v>
      </c>
      <c r="BN33" s="756"/>
      <c r="BO33" s="756"/>
      <c r="BP33" s="756"/>
      <c r="BQ33" s="758"/>
      <c r="BR33" s="755">
        <v>99.5</v>
      </c>
      <c r="BS33" s="756"/>
      <c r="BT33" s="756"/>
      <c r="BU33" s="756"/>
      <c r="BV33" s="756"/>
      <c r="BW33" s="756"/>
      <c r="BX33" s="757">
        <v>98</v>
      </c>
      <c r="BY33" s="756"/>
      <c r="BZ33" s="756"/>
      <c r="CA33" s="756"/>
      <c r="CB33" s="758"/>
      <c r="CD33" s="700" t="s">
        <v>317</v>
      </c>
      <c r="CE33" s="701"/>
      <c r="CF33" s="701"/>
      <c r="CG33" s="701"/>
      <c r="CH33" s="701"/>
      <c r="CI33" s="701"/>
      <c r="CJ33" s="701"/>
      <c r="CK33" s="701"/>
      <c r="CL33" s="701"/>
      <c r="CM33" s="701"/>
      <c r="CN33" s="701"/>
      <c r="CO33" s="701"/>
      <c r="CP33" s="701"/>
      <c r="CQ33" s="702"/>
      <c r="CR33" s="685">
        <v>20331314</v>
      </c>
      <c r="CS33" s="721"/>
      <c r="CT33" s="721"/>
      <c r="CU33" s="721"/>
      <c r="CV33" s="721"/>
      <c r="CW33" s="721"/>
      <c r="CX33" s="721"/>
      <c r="CY33" s="722"/>
      <c r="CZ33" s="690">
        <v>51.8</v>
      </c>
      <c r="DA33" s="719"/>
      <c r="DB33" s="719"/>
      <c r="DC33" s="723"/>
      <c r="DD33" s="694">
        <v>9274089</v>
      </c>
      <c r="DE33" s="721"/>
      <c r="DF33" s="721"/>
      <c r="DG33" s="721"/>
      <c r="DH33" s="721"/>
      <c r="DI33" s="721"/>
      <c r="DJ33" s="721"/>
      <c r="DK33" s="722"/>
      <c r="DL33" s="694">
        <v>6406964</v>
      </c>
      <c r="DM33" s="721"/>
      <c r="DN33" s="721"/>
      <c r="DO33" s="721"/>
      <c r="DP33" s="721"/>
      <c r="DQ33" s="721"/>
      <c r="DR33" s="721"/>
      <c r="DS33" s="721"/>
      <c r="DT33" s="721"/>
      <c r="DU33" s="721"/>
      <c r="DV33" s="722"/>
      <c r="DW33" s="690">
        <v>36.1</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92115</v>
      </c>
      <c r="S34" s="686"/>
      <c r="T34" s="686"/>
      <c r="U34" s="686"/>
      <c r="V34" s="686"/>
      <c r="W34" s="686"/>
      <c r="X34" s="686"/>
      <c r="Y34" s="687"/>
      <c r="Z34" s="688">
        <v>0.2</v>
      </c>
      <c r="AA34" s="688"/>
      <c r="AB34" s="688"/>
      <c r="AC34" s="688"/>
      <c r="AD34" s="689" t="s">
        <v>128</v>
      </c>
      <c r="AE34" s="689"/>
      <c r="AF34" s="689"/>
      <c r="AG34" s="689"/>
      <c r="AH34" s="689"/>
      <c r="AI34" s="689"/>
      <c r="AJ34" s="689"/>
      <c r="AK34" s="689"/>
      <c r="AL34" s="690" t="s">
        <v>128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3995299</v>
      </c>
      <c r="CS34" s="686"/>
      <c r="CT34" s="686"/>
      <c r="CU34" s="686"/>
      <c r="CV34" s="686"/>
      <c r="CW34" s="686"/>
      <c r="CX34" s="686"/>
      <c r="CY34" s="687"/>
      <c r="CZ34" s="690">
        <v>10.199999999999999</v>
      </c>
      <c r="DA34" s="719"/>
      <c r="DB34" s="719"/>
      <c r="DC34" s="723"/>
      <c r="DD34" s="694">
        <v>3033611</v>
      </c>
      <c r="DE34" s="686"/>
      <c r="DF34" s="686"/>
      <c r="DG34" s="686"/>
      <c r="DH34" s="686"/>
      <c r="DI34" s="686"/>
      <c r="DJ34" s="686"/>
      <c r="DK34" s="687"/>
      <c r="DL34" s="694">
        <v>2478397</v>
      </c>
      <c r="DM34" s="686"/>
      <c r="DN34" s="686"/>
      <c r="DO34" s="686"/>
      <c r="DP34" s="686"/>
      <c r="DQ34" s="686"/>
      <c r="DR34" s="686"/>
      <c r="DS34" s="686"/>
      <c r="DT34" s="686"/>
      <c r="DU34" s="686"/>
      <c r="DV34" s="687"/>
      <c r="DW34" s="690">
        <v>14</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427742</v>
      </c>
      <c r="S35" s="686"/>
      <c r="T35" s="686"/>
      <c r="U35" s="686"/>
      <c r="V35" s="686"/>
      <c r="W35" s="686"/>
      <c r="X35" s="686"/>
      <c r="Y35" s="687"/>
      <c r="Z35" s="688">
        <v>1.1000000000000001</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202136</v>
      </c>
      <c r="CS35" s="721"/>
      <c r="CT35" s="721"/>
      <c r="CU35" s="721"/>
      <c r="CV35" s="721"/>
      <c r="CW35" s="721"/>
      <c r="CX35" s="721"/>
      <c r="CY35" s="722"/>
      <c r="CZ35" s="690">
        <v>0.5</v>
      </c>
      <c r="DA35" s="719"/>
      <c r="DB35" s="719"/>
      <c r="DC35" s="723"/>
      <c r="DD35" s="694">
        <v>176375</v>
      </c>
      <c r="DE35" s="721"/>
      <c r="DF35" s="721"/>
      <c r="DG35" s="721"/>
      <c r="DH35" s="721"/>
      <c r="DI35" s="721"/>
      <c r="DJ35" s="721"/>
      <c r="DK35" s="722"/>
      <c r="DL35" s="694">
        <v>89132</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633387</v>
      </c>
      <c r="S36" s="686"/>
      <c r="T36" s="686"/>
      <c r="U36" s="686"/>
      <c r="V36" s="686"/>
      <c r="W36" s="686"/>
      <c r="X36" s="686"/>
      <c r="Y36" s="687"/>
      <c r="Z36" s="688">
        <v>1.6</v>
      </c>
      <c r="AA36" s="688"/>
      <c r="AB36" s="688"/>
      <c r="AC36" s="688"/>
      <c r="AD36" s="689" t="s">
        <v>128</v>
      </c>
      <c r="AE36" s="689"/>
      <c r="AF36" s="689"/>
      <c r="AG36" s="689"/>
      <c r="AH36" s="689"/>
      <c r="AI36" s="689"/>
      <c r="AJ36" s="689"/>
      <c r="AK36" s="689"/>
      <c r="AL36" s="690" t="s">
        <v>128</v>
      </c>
      <c r="AM36" s="691"/>
      <c r="AN36" s="691"/>
      <c r="AO36" s="692"/>
      <c r="AP36" s="235"/>
      <c r="AQ36" s="759" t="s">
        <v>325</v>
      </c>
      <c r="AR36" s="760"/>
      <c r="AS36" s="760"/>
      <c r="AT36" s="760"/>
      <c r="AU36" s="760"/>
      <c r="AV36" s="760"/>
      <c r="AW36" s="760"/>
      <c r="AX36" s="760"/>
      <c r="AY36" s="761"/>
      <c r="AZ36" s="674">
        <v>3139033</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74792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11292784</v>
      </c>
      <c r="CS36" s="686"/>
      <c r="CT36" s="686"/>
      <c r="CU36" s="686"/>
      <c r="CV36" s="686"/>
      <c r="CW36" s="686"/>
      <c r="CX36" s="686"/>
      <c r="CY36" s="687"/>
      <c r="CZ36" s="690">
        <v>28.8</v>
      </c>
      <c r="DA36" s="719"/>
      <c r="DB36" s="719"/>
      <c r="DC36" s="723"/>
      <c r="DD36" s="694">
        <v>4040339</v>
      </c>
      <c r="DE36" s="686"/>
      <c r="DF36" s="686"/>
      <c r="DG36" s="686"/>
      <c r="DH36" s="686"/>
      <c r="DI36" s="686"/>
      <c r="DJ36" s="686"/>
      <c r="DK36" s="687"/>
      <c r="DL36" s="694">
        <v>2218596</v>
      </c>
      <c r="DM36" s="686"/>
      <c r="DN36" s="686"/>
      <c r="DO36" s="686"/>
      <c r="DP36" s="686"/>
      <c r="DQ36" s="686"/>
      <c r="DR36" s="686"/>
      <c r="DS36" s="686"/>
      <c r="DT36" s="686"/>
      <c r="DU36" s="686"/>
      <c r="DV36" s="687"/>
      <c r="DW36" s="690">
        <v>12.5</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760268</v>
      </c>
      <c r="S37" s="686"/>
      <c r="T37" s="686"/>
      <c r="U37" s="686"/>
      <c r="V37" s="686"/>
      <c r="W37" s="686"/>
      <c r="X37" s="686"/>
      <c r="Y37" s="687"/>
      <c r="Z37" s="688">
        <v>1.9</v>
      </c>
      <c r="AA37" s="688"/>
      <c r="AB37" s="688"/>
      <c r="AC37" s="688"/>
      <c r="AD37" s="689" t="s">
        <v>128</v>
      </c>
      <c r="AE37" s="689"/>
      <c r="AF37" s="689"/>
      <c r="AG37" s="689"/>
      <c r="AH37" s="689"/>
      <c r="AI37" s="689"/>
      <c r="AJ37" s="689"/>
      <c r="AK37" s="689"/>
      <c r="AL37" s="690" t="s">
        <v>232</v>
      </c>
      <c r="AM37" s="691"/>
      <c r="AN37" s="691"/>
      <c r="AO37" s="692"/>
      <c r="AQ37" s="763" t="s">
        <v>329</v>
      </c>
      <c r="AR37" s="764"/>
      <c r="AS37" s="764"/>
      <c r="AT37" s="764"/>
      <c r="AU37" s="764"/>
      <c r="AV37" s="764"/>
      <c r="AW37" s="764"/>
      <c r="AX37" s="764"/>
      <c r="AY37" s="765"/>
      <c r="AZ37" s="685">
        <v>1046660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58753</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1053807</v>
      </c>
      <c r="CS37" s="721"/>
      <c r="CT37" s="721"/>
      <c r="CU37" s="721"/>
      <c r="CV37" s="721"/>
      <c r="CW37" s="721"/>
      <c r="CX37" s="721"/>
      <c r="CY37" s="722"/>
      <c r="CZ37" s="690">
        <v>2.7</v>
      </c>
      <c r="DA37" s="719"/>
      <c r="DB37" s="719"/>
      <c r="DC37" s="723"/>
      <c r="DD37" s="694">
        <v>999661</v>
      </c>
      <c r="DE37" s="721"/>
      <c r="DF37" s="721"/>
      <c r="DG37" s="721"/>
      <c r="DH37" s="721"/>
      <c r="DI37" s="721"/>
      <c r="DJ37" s="721"/>
      <c r="DK37" s="722"/>
      <c r="DL37" s="694">
        <v>783071</v>
      </c>
      <c r="DM37" s="721"/>
      <c r="DN37" s="721"/>
      <c r="DO37" s="721"/>
      <c r="DP37" s="721"/>
      <c r="DQ37" s="721"/>
      <c r="DR37" s="721"/>
      <c r="DS37" s="721"/>
      <c r="DT37" s="721"/>
      <c r="DU37" s="721"/>
      <c r="DV37" s="722"/>
      <c r="DW37" s="690">
        <v>4.4000000000000004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3023248</v>
      </c>
      <c r="S38" s="686"/>
      <c r="T38" s="686"/>
      <c r="U38" s="686"/>
      <c r="V38" s="686"/>
      <c r="W38" s="686"/>
      <c r="X38" s="686"/>
      <c r="Y38" s="687"/>
      <c r="Z38" s="688">
        <v>7.5</v>
      </c>
      <c r="AA38" s="688"/>
      <c r="AB38" s="688"/>
      <c r="AC38" s="688"/>
      <c r="AD38" s="689">
        <v>414</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78371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8748</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2014002</v>
      </c>
      <c r="CS38" s="686"/>
      <c r="CT38" s="686"/>
      <c r="CU38" s="686"/>
      <c r="CV38" s="686"/>
      <c r="CW38" s="686"/>
      <c r="CX38" s="686"/>
      <c r="CY38" s="687"/>
      <c r="CZ38" s="690">
        <v>5.0999999999999996</v>
      </c>
      <c r="DA38" s="719"/>
      <c r="DB38" s="719"/>
      <c r="DC38" s="723"/>
      <c r="DD38" s="694">
        <v>1650712</v>
      </c>
      <c r="DE38" s="686"/>
      <c r="DF38" s="686"/>
      <c r="DG38" s="686"/>
      <c r="DH38" s="686"/>
      <c r="DI38" s="686"/>
      <c r="DJ38" s="686"/>
      <c r="DK38" s="687"/>
      <c r="DL38" s="694">
        <v>1620839</v>
      </c>
      <c r="DM38" s="686"/>
      <c r="DN38" s="686"/>
      <c r="DO38" s="686"/>
      <c r="DP38" s="686"/>
      <c r="DQ38" s="686"/>
      <c r="DR38" s="686"/>
      <c r="DS38" s="686"/>
      <c r="DT38" s="686"/>
      <c r="DU38" s="686"/>
      <c r="DV38" s="687"/>
      <c r="DW38" s="690">
        <v>9.1</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4154251</v>
      </c>
      <c r="S39" s="686"/>
      <c r="T39" s="686"/>
      <c r="U39" s="686"/>
      <c r="V39" s="686"/>
      <c r="W39" s="686"/>
      <c r="X39" s="686"/>
      <c r="Y39" s="687"/>
      <c r="Z39" s="688">
        <v>10.3</v>
      </c>
      <c r="AA39" s="688"/>
      <c r="AB39" s="688"/>
      <c r="AC39" s="688"/>
      <c r="AD39" s="689" t="s">
        <v>128</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t="s">
        <v>128</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13926</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426613</v>
      </c>
      <c r="CS39" s="721"/>
      <c r="CT39" s="721"/>
      <c r="CU39" s="721"/>
      <c r="CV39" s="721"/>
      <c r="CW39" s="721"/>
      <c r="CX39" s="721"/>
      <c r="CY39" s="722"/>
      <c r="CZ39" s="690">
        <v>1.1000000000000001</v>
      </c>
      <c r="DA39" s="719"/>
      <c r="DB39" s="719"/>
      <c r="DC39" s="723"/>
      <c r="DD39" s="694">
        <v>370975</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232</v>
      </c>
      <c r="AM40" s="691"/>
      <c r="AN40" s="691"/>
      <c r="AO40" s="692"/>
      <c r="AQ40" s="763" t="s">
        <v>341</v>
      </c>
      <c r="AR40" s="764"/>
      <c r="AS40" s="764"/>
      <c r="AT40" s="764"/>
      <c r="AU40" s="764"/>
      <c r="AV40" s="764"/>
      <c r="AW40" s="764"/>
      <c r="AX40" s="764"/>
      <c r="AY40" s="765"/>
      <c r="AZ40" s="685" t="s">
        <v>128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2400480</v>
      </c>
      <c r="CS40" s="686"/>
      <c r="CT40" s="686"/>
      <c r="CU40" s="686"/>
      <c r="CV40" s="686"/>
      <c r="CW40" s="686"/>
      <c r="CX40" s="686"/>
      <c r="CY40" s="687"/>
      <c r="CZ40" s="690">
        <v>6.1</v>
      </c>
      <c r="DA40" s="719"/>
      <c r="DB40" s="719"/>
      <c r="DC40" s="723"/>
      <c r="DD40" s="694">
        <v>2077</v>
      </c>
      <c r="DE40" s="686"/>
      <c r="DF40" s="686"/>
      <c r="DG40" s="686"/>
      <c r="DH40" s="686"/>
      <c r="DI40" s="686"/>
      <c r="DJ40" s="686"/>
      <c r="DK40" s="687"/>
      <c r="DL40" s="694" t="s">
        <v>173</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441179</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173</v>
      </c>
      <c r="CS41" s="721"/>
      <c r="CT41" s="721"/>
      <c r="CU41" s="721"/>
      <c r="CV41" s="721"/>
      <c r="CW41" s="721"/>
      <c r="CX41" s="721"/>
      <c r="CY41" s="722"/>
      <c r="CZ41" s="690" t="s">
        <v>173</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974351</v>
      </c>
      <c r="S42" s="686"/>
      <c r="T42" s="686"/>
      <c r="U42" s="686"/>
      <c r="V42" s="686"/>
      <c r="W42" s="686"/>
      <c r="X42" s="686"/>
      <c r="Y42" s="687"/>
      <c r="Z42" s="688">
        <v>2.4</v>
      </c>
      <c r="AA42" s="688"/>
      <c r="AB42" s="688"/>
      <c r="AC42" s="688"/>
      <c r="AD42" s="689" t="s">
        <v>128</v>
      </c>
      <c r="AE42" s="689"/>
      <c r="AF42" s="689"/>
      <c r="AG42" s="689"/>
      <c r="AH42" s="689"/>
      <c r="AI42" s="689"/>
      <c r="AJ42" s="689"/>
      <c r="AK42" s="689"/>
      <c r="AL42" s="690" t="s">
        <v>128</v>
      </c>
      <c r="AM42" s="691"/>
      <c r="AN42" s="691"/>
      <c r="AO42" s="692"/>
      <c r="AQ42" s="784" t="s">
        <v>350</v>
      </c>
      <c r="AR42" s="785"/>
      <c r="AS42" s="785"/>
      <c r="AT42" s="785"/>
      <c r="AU42" s="785"/>
      <c r="AV42" s="785"/>
      <c r="AW42" s="785"/>
      <c r="AX42" s="785"/>
      <c r="AY42" s="786"/>
      <c r="AZ42" s="776">
        <v>1572823</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5659627</v>
      </c>
      <c r="CS42" s="686"/>
      <c r="CT42" s="686"/>
      <c r="CU42" s="686"/>
      <c r="CV42" s="686"/>
      <c r="CW42" s="686"/>
      <c r="CX42" s="686"/>
      <c r="CY42" s="687"/>
      <c r="CZ42" s="690">
        <v>14.4</v>
      </c>
      <c r="DA42" s="691"/>
      <c r="DB42" s="691"/>
      <c r="DC42" s="703"/>
      <c r="DD42" s="694">
        <v>1115750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40455268</v>
      </c>
      <c r="S43" s="777"/>
      <c r="T43" s="777"/>
      <c r="U43" s="777"/>
      <c r="V43" s="777"/>
      <c r="W43" s="777"/>
      <c r="X43" s="777"/>
      <c r="Y43" s="778"/>
      <c r="Z43" s="779">
        <v>100</v>
      </c>
      <c r="AA43" s="779"/>
      <c r="AB43" s="779"/>
      <c r="AC43" s="779"/>
      <c r="AD43" s="780">
        <v>16767091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163820</v>
      </c>
      <c r="CS43" s="721"/>
      <c r="CT43" s="721"/>
      <c r="CU43" s="721"/>
      <c r="CV43" s="721"/>
      <c r="CW43" s="721"/>
      <c r="CX43" s="721"/>
      <c r="CY43" s="722"/>
      <c r="CZ43" s="690">
        <v>0.4</v>
      </c>
      <c r="DA43" s="719"/>
      <c r="DB43" s="719"/>
      <c r="DC43" s="723"/>
      <c r="DD43" s="694">
        <v>163820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5610412</v>
      </c>
      <c r="CS44" s="686"/>
      <c r="CT44" s="686"/>
      <c r="CU44" s="686"/>
      <c r="CV44" s="686"/>
      <c r="CW44" s="686"/>
      <c r="CX44" s="686"/>
      <c r="CY44" s="687"/>
      <c r="CZ44" s="690">
        <v>14.3</v>
      </c>
      <c r="DA44" s="691"/>
      <c r="DB44" s="691"/>
      <c r="DC44" s="703"/>
      <c r="DD44" s="694">
        <v>1096387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2075391</v>
      </c>
      <c r="CS45" s="721"/>
      <c r="CT45" s="721"/>
      <c r="CU45" s="721"/>
      <c r="CV45" s="721"/>
      <c r="CW45" s="721"/>
      <c r="CX45" s="721"/>
      <c r="CY45" s="722"/>
      <c r="CZ45" s="690">
        <v>5.3</v>
      </c>
      <c r="DA45" s="719"/>
      <c r="DB45" s="719"/>
      <c r="DC45" s="723"/>
      <c r="DD45" s="694">
        <v>267927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3508947</v>
      </c>
      <c r="CS46" s="686"/>
      <c r="CT46" s="686"/>
      <c r="CU46" s="686"/>
      <c r="CV46" s="686"/>
      <c r="CW46" s="686"/>
      <c r="CX46" s="686"/>
      <c r="CY46" s="687"/>
      <c r="CZ46" s="690">
        <v>8.9</v>
      </c>
      <c r="DA46" s="691"/>
      <c r="DB46" s="691"/>
      <c r="DC46" s="703"/>
      <c r="DD46" s="694">
        <v>826086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49215</v>
      </c>
      <c r="CS47" s="721"/>
      <c r="CT47" s="721"/>
      <c r="CU47" s="721"/>
      <c r="CV47" s="721"/>
      <c r="CW47" s="721"/>
      <c r="CX47" s="721"/>
      <c r="CY47" s="722"/>
      <c r="CZ47" s="690">
        <v>0.1</v>
      </c>
      <c r="DA47" s="719"/>
      <c r="DB47" s="719"/>
      <c r="DC47" s="723"/>
      <c r="DD47" s="694">
        <v>19363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232</v>
      </c>
      <c r="CS48" s="686"/>
      <c r="CT48" s="686"/>
      <c r="CU48" s="686"/>
      <c r="CV48" s="686"/>
      <c r="CW48" s="686"/>
      <c r="CX48" s="686"/>
      <c r="CY48" s="687"/>
      <c r="CZ48" s="690" t="s">
        <v>128</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39228298</v>
      </c>
      <c r="CS49" s="756"/>
      <c r="CT49" s="756"/>
      <c r="CU49" s="756"/>
      <c r="CV49" s="756"/>
      <c r="CW49" s="756"/>
      <c r="CX49" s="756"/>
      <c r="CY49" s="787"/>
      <c r="CZ49" s="781">
        <v>100</v>
      </c>
      <c r="DA49" s="788"/>
      <c r="DB49" s="788"/>
      <c r="DC49" s="789"/>
      <c r="DD49" s="790">
        <v>20062666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cwlyPOEO1uzortguVK+t9vuyLaCLYfDYPAvhnRgXWJqItU5SLjBnfvh4NCWXWU5ubCs03yzZNpPtq2dNZ0b+w==" saltValue="ZMtOCfQHJEtIzixD/rxpb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40460</v>
      </c>
      <c r="R7" s="821"/>
      <c r="S7" s="821"/>
      <c r="T7" s="821"/>
      <c r="U7" s="821"/>
      <c r="V7" s="821">
        <v>39235</v>
      </c>
      <c r="W7" s="821"/>
      <c r="X7" s="821"/>
      <c r="Y7" s="821"/>
      <c r="Z7" s="821"/>
      <c r="AA7" s="821">
        <v>1225</v>
      </c>
      <c r="AB7" s="821"/>
      <c r="AC7" s="821"/>
      <c r="AD7" s="821"/>
      <c r="AE7" s="822"/>
      <c r="AF7" s="823">
        <v>1096</v>
      </c>
      <c r="AG7" s="824"/>
      <c r="AH7" s="824"/>
      <c r="AI7" s="824"/>
      <c r="AJ7" s="825"/>
      <c r="AK7" s="860">
        <v>625</v>
      </c>
      <c r="AL7" s="861"/>
      <c r="AM7" s="861"/>
      <c r="AN7" s="861"/>
      <c r="AO7" s="861"/>
      <c r="AP7" s="861">
        <v>28725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603</v>
      </c>
      <c r="BS7" s="864" t="s">
        <v>581</v>
      </c>
      <c r="BT7" s="865"/>
      <c r="BU7" s="865"/>
      <c r="BV7" s="865"/>
      <c r="BW7" s="865"/>
      <c r="BX7" s="865"/>
      <c r="BY7" s="865"/>
      <c r="BZ7" s="865"/>
      <c r="CA7" s="865"/>
      <c r="CB7" s="865"/>
      <c r="CC7" s="865"/>
      <c r="CD7" s="865"/>
      <c r="CE7" s="865"/>
      <c r="CF7" s="865"/>
      <c r="CG7" s="866"/>
      <c r="CH7" s="857">
        <v>0.3</v>
      </c>
      <c r="CI7" s="858"/>
      <c r="CJ7" s="858"/>
      <c r="CK7" s="858"/>
      <c r="CL7" s="859"/>
      <c r="CM7" s="857">
        <v>866.7</v>
      </c>
      <c r="CN7" s="858"/>
      <c r="CO7" s="858"/>
      <c r="CP7" s="858"/>
      <c r="CQ7" s="859"/>
      <c r="CR7" s="857">
        <v>5</v>
      </c>
      <c r="CS7" s="858"/>
      <c r="CT7" s="858"/>
      <c r="CU7" s="858"/>
      <c r="CV7" s="859"/>
      <c r="CW7" s="857" t="s">
        <v>602</v>
      </c>
      <c r="CX7" s="858"/>
      <c r="CY7" s="858"/>
      <c r="CZ7" s="858"/>
      <c r="DA7" s="859"/>
      <c r="DB7" s="857">
        <v>408.4</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26</v>
      </c>
      <c r="R8" s="845"/>
      <c r="S8" s="845"/>
      <c r="T8" s="845"/>
      <c r="U8" s="845"/>
      <c r="V8" s="845">
        <v>23</v>
      </c>
      <c r="W8" s="845"/>
      <c r="X8" s="845"/>
      <c r="Y8" s="845"/>
      <c r="Z8" s="845"/>
      <c r="AA8" s="845">
        <v>3</v>
      </c>
      <c r="AB8" s="845"/>
      <c r="AC8" s="845"/>
      <c r="AD8" s="845"/>
      <c r="AE8" s="846"/>
      <c r="AF8" s="847">
        <v>2</v>
      </c>
      <c r="AG8" s="848"/>
      <c r="AH8" s="848"/>
      <c r="AI8" s="848"/>
      <c r="AJ8" s="849"/>
      <c r="AK8" s="850">
        <v>8</v>
      </c>
      <c r="AL8" s="851"/>
      <c r="AM8" s="851"/>
      <c r="AN8" s="851"/>
      <c r="AO8" s="851"/>
      <c r="AP8" s="851" t="s">
        <v>589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603</v>
      </c>
      <c r="BS8" s="854" t="s">
        <v>582</v>
      </c>
      <c r="BT8" s="855"/>
      <c r="BU8" s="855"/>
      <c r="BV8" s="855"/>
      <c r="BW8" s="855"/>
      <c r="BX8" s="855"/>
      <c r="BY8" s="855"/>
      <c r="BZ8" s="855"/>
      <c r="CA8" s="855"/>
      <c r="CB8" s="855"/>
      <c r="CC8" s="855"/>
      <c r="CD8" s="855"/>
      <c r="CE8" s="855"/>
      <c r="CF8" s="855"/>
      <c r="CG8" s="856"/>
      <c r="CH8" s="867">
        <v>14.8</v>
      </c>
      <c r="CI8" s="868"/>
      <c r="CJ8" s="868"/>
      <c r="CK8" s="868"/>
      <c r="CL8" s="869"/>
      <c r="CM8" s="867">
        <v>64.2</v>
      </c>
      <c r="CN8" s="868"/>
      <c r="CO8" s="868"/>
      <c r="CP8" s="868"/>
      <c r="CQ8" s="869"/>
      <c r="CR8" s="867">
        <v>5</v>
      </c>
      <c r="CS8" s="868"/>
      <c r="CT8" s="868"/>
      <c r="CU8" s="868"/>
      <c r="CV8" s="869"/>
      <c r="CW8" s="867">
        <v>239.5</v>
      </c>
      <c r="CX8" s="868"/>
      <c r="CY8" s="868"/>
      <c r="CZ8" s="868"/>
      <c r="DA8" s="869"/>
      <c r="DB8" s="867" t="s">
        <v>602</v>
      </c>
      <c r="DC8" s="868"/>
      <c r="DD8" s="868"/>
      <c r="DE8" s="868"/>
      <c r="DF8" s="869"/>
      <c r="DG8" s="867" t="s">
        <v>602</v>
      </c>
      <c r="DH8" s="868"/>
      <c r="DI8" s="868"/>
      <c r="DJ8" s="868"/>
      <c r="DK8" s="869"/>
      <c r="DL8" s="867">
        <v>131.9</v>
      </c>
      <c r="DM8" s="868"/>
      <c r="DN8" s="868"/>
      <c r="DO8" s="868"/>
      <c r="DP8" s="869"/>
      <c r="DQ8" s="867">
        <v>131.9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583</v>
      </c>
      <c r="BT9" s="855"/>
      <c r="BU9" s="855"/>
      <c r="BV9" s="855"/>
      <c r="BW9" s="855"/>
      <c r="BX9" s="855"/>
      <c r="BY9" s="855"/>
      <c r="BZ9" s="855"/>
      <c r="CA9" s="855"/>
      <c r="CB9" s="855"/>
      <c r="CC9" s="855"/>
      <c r="CD9" s="855"/>
      <c r="CE9" s="855"/>
      <c r="CF9" s="855"/>
      <c r="CG9" s="856"/>
      <c r="CH9" s="867">
        <v>-0.1</v>
      </c>
      <c r="CI9" s="868"/>
      <c r="CJ9" s="868"/>
      <c r="CK9" s="868"/>
      <c r="CL9" s="869"/>
      <c r="CM9" s="867">
        <v>120.9</v>
      </c>
      <c r="CN9" s="868"/>
      <c r="CO9" s="868"/>
      <c r="CP9" s="868"/>
      <c r="CQ9" s="869"/>
      <c r="CR9" s="867">
        <v>100</v>
      </c>
      <c r="CS9" s="868"/>
      <c r="CT9" s="868"/>
      <c r="CU9" s="868"/>
      <c r="CV9" s="869"/>
      <c r="CW9" s="867" t="s">
        <v>602</v>
      </c>
      <c r="CX9" s="868"/>
      <c r="CY9" s="868"/>
      <c r="CZ9" s="868"/>
      <c r="DA9" s="869"/>
      <c r="DB9" s="867" t="s">
        <v>602</v>
      </c>
      <c r="DC9" s="868"/>
      <c r="DD9" s="868"/>
      <c r="DE9" s="868"/>
      <c r="DF9" s="869"/>
      <c r="DG9" s="867" t="s">
        <v>602</v>
      </c>
      <c r="DH9" s="868"/>
      <c r="DI9" s="868"/>
      <c r="DJ9" s="868"/>
      <c r="DK9" s="869"/>
      <c r="DL9" s="867" t="s">
        <v>602</v>
      </c>
      <c r="DM9" s="868"/>
      <c r="DN9" s="868"/>
      <c r="DO9" s="868"/>
      <c r="DP9" s="869"/>
      <c r="DQ9" s="867" t="s">
        <v>602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584</v>
      </c>
      <c r="BT10" s="855"/>
      <c r="BU10" s="855"/>
      <c r="BV10" s="855"/>
      <c r="BW10" s="855"/>
      <c r="BX10" s="855"/>
      <c r="BY10" s="855"/>
      <c r="BZ10" s="855"/>
      <c r="CA10" s="855"/>
      <c r="CB10" s="855"/>
      <c r="CC10" s="855"/>
      <c r="CD10" s="855"/>
      <c r="CE10" s="855"/>
      <c r="CF10" s="855"/>
      <c r="CG10" s="856"/>
      <c r="CH10" s="867">
        <v>2.4</v>
      </c>
      <c r="CI10" s="868"/>
      <c r="CJ10" s="868"/>
      <c r="CK10" s="868"/>
      <c r="CL10" s="869"/>
      <c r="CM10" s="867">
        <v>59.9</v>
      </c>
      <c r="CN10" s="868"/>
      <c r="CO10" s="868"/>
      <c r="CP10" s="868"/>
      <c r="CQ10" s="869"/>
      <c r="CR10" s="867">
        <v>16.899999999999999</v>
      </c>
      <c r="CS10" s="868"/>
      <c r="CT10" s="868"/>
      <c r="CU10" s="868"/>
      <c r="CV10" s="869"/>
      <c r="CW10" s="867">
        <v>5.6</v>
      </c>
      <c r="CX10" s="868"/>
      <c r="CY10" s="868"/>
      <c r="CZ10" s="868"/>
      <c r="DA10" s="869"/>
      <c r="DB10" s="867" t="s">
        <v>602</v>
      </c>
      <c r="DC10" s="868"/>
      <c r="DD10" s="868"/>
      <c r="DE10" s="868"/>
      <c r="DF10" s="869"/>
      <c r="DG10" s="867" t="s">
        <v>602</v>
      </c>
      <c r="DH10" s="868"/>
      <c r="DI10" s="868"/>
      <c r="DJ10" s="868"/>
      <c r="DK10" s="869"/>
      <c r="DL10" s="867" t="s">
        <v>602</v>
      </c>
      <c r="DM10" s="868"/>
      <c r="DN10" s="868"/>
      <c r="DO10" s="868"/>
      <c r="DP10" s="869"/>
      <c r="DQ10" s="867" t="s">
        <v>602</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585</v>
      </c>
      <c r="BT11" s="855"/>
      <c r="BU11" s="855"/>
      <c r="BV11" s="855"/>
      <c r="BW11" s="855"/>
      <c r="BX11" s="855"/>
      <c r="BY11" s="855"/>
      <c r="BZ11" s="855"/>
      <c r="CA11" s="855"/>
      <c r="CB11" s="855"/>
      <c r="CC11" s="855"/>
      <c r="CD11" s="855"/>
      <c r="CE11" s="855"/>
      <c r="CF11" s="855"/>
      <c r="CG11" s="856"/>
      <c r="CH11" s="867">
        <v>6.5</v>
      </c>
      <c r="CI11" s="868"/>
      <c r="CJ11" s="868"/>
      <c r="CK11" s="868"/>
      <c r="CL11" s="869"/>
      <c r="CM11" s="867">
        <v>20.100000000000001</v>
      </c>
      <c r="CN11" s="868"/>
      <c r="CO11" s="868"/>
      <c r="CP11" s="868"/>
      <c r="CQ11" s="869"/>
      <c r="CR11" s="867">
        <v>5.0999999999999996</v>
      </c>
      <c r="CS11" s="868"/>
      <c r="CT11" s="868"/>
      <c r="CU11" s="868"/>
      <c r="CV11" s="869"/>
      <c r="CW11" s="867" t="s">
        <v>602</v>
      </c>
      <c r="CX11" s="868"/>
      <c r="CY11" s="868"/>
      <c r="CZ11" s="868"/>
      <c r="DA11" s="869"/>
      <c r="DB11" s="867" t="s">
        <v>602</v>
      </c>
      <c r="DC11" s="868"/>
      <c r="DD11" s="868"/>
      <c r="DE11" s="868"/>
      <c r="DF11" s="869"/>
      <c r="DG11" s="867" t="s">
        <v>602</v>
      </c>
      <c r="DH11" s="868"/>
      <c r="DI11" s="868"/>
      <c r="DJ11" s="868"/>
      <c r="DK11" s="869"/>
      <c r="DL11" s="867" t="s">
        <v>602</v>
      </c>
      <c r="DM11" s="868"/>
      <c r="DN11" s="868"/>
      <c r="DO11" s="868"/>
      <c r="DP11" s="869"/>
      <c r="DQ11" s="867" t="s">
        <v>602</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586</v>
      </c>
      <c r="BT12" s="855"/>
      <c r="BU12" s="855"/>
      <c r="BV12" s="855"/>
      <c r="BW12" s="855"/>
      <c r="BX12" s="855"/>
      <c r="BY12" s="855"/>
      <c r="BZ12" s="855"/>
      <c r="CA12" s="855"/>
      <c r="CB12" s="855"/>
      <c r="CC12" s="855"/>
      <c r="CD12" s="855"/>
      <c r="CE12" s="855"/>
      <c r="CF12" s="855"/>
      <c r="CG12" s="856"/>
      <c r="CH12" s="867">
        <v>6.5</v>
      </c>
      <c r="CI12" s="868"/>
      <c r="CJ12" s="868"/>
      <c r="CK12" s="868"/>
      <c r="CL12" s="869"/>
      <c r="CM12" s="867">
        <v>44</v>
      </c>
      <c r="CN12" s="868"/>
      <c r="CO12" s="868"/>
      <c r="CP12" s="868"/>
      <c r="CQ12" s="869"/>
      <c r="CR12" s="867">
        <v>3</v>
      </c>
      <c r="CS12" s="868"/>
      <c r="CT12" s="868"/>
      <c r="CU12" s="868"/>
      <c r="CV12" s="869"/>
      <c r="CW12" s="867">
        <v>24.1</v>
      </c>
      <c r="CX12" s="868"/>
      <c r="CY12" s="868"/>
      <c r="CZ12" s="868"/>
      <c r="DA12" s="869"/>
      <c r="DB12" s="867" t="s">
        <v>602</v>
      </c>
      <c r="DC12" s="868"/>
      <c r="DD12" s="868"/>
      <c r="DE12" s="868"/>
      <c r="DF12" s="869"/>
      <c r="DG12" s="867" t="s">
        <v>602</v>
      </c>
      <c r="DH12" s="868"/>
      <c r="DI12" s="868"/>
      <c r="DJ12" s="868"/>
      <c r="DK12" s="869"/>
      <c r="DL12" s="867" t="s">
        <v>602</v>
      </c>
      <c r="DM12" s="868"/>
      <c r="DN12" s="868"/>
      <c r="DO12" s="868"/>
      <c r="DP12" s="869"/>
      <c r="DQ12" s="867" t="s">
        <v>602</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t="s">
        <v>603</v>
      </c>
      <c r="BS13" s="854" t="s">
        <v>587</v>
      </c>
      <c r="BT13" s="855"/>
      <c r="BU13" s="855"/>
      <c r="BV13" s="855"/>
      <c r="BW13" s="855"/>
      <c r="BX13" s="855"/>
      <c r="BY13" s="855"/>
      <c r="BZ13" s="855"/>
      <c r="CA13" s="855"/>
      <c r="CB13" s="855"/>
      <c r="CC13" s="855"/>
      <c r="CD13" s="855"/>
      <c r="CE13" s="855"/>
      <c r="CF13" s="855"/>
      <c r="CG13" s="856"/>
      <c r="CH13" s="867">
        <v>10.5</v>
      </c>
      <c r="CI13" s="868"/>
      <c r="CJ13" s="868"/>
      <c r="CK13" s="868"/>
      <c r="CL13" s="869"/>
      <c r="CM13" s="867">
        <v>35.700000000000003</v>
      </c>
      <c r="CN13" s="868"/>
      <c r="CO13" s="868"/>
      <c r="CP13" s="868"/>
      <c r="CQ13" s="869"/>
      <c r="CR13" s="867">
        <v>7.8</v>
      </c>
      <c r="CS13" s="868"/>
      <c r="CT13" s="868"/>
      <c r="CU13" s="868"/>
      <c r="CV13" s="869"/>
      <c r="CW13" s="867">
        <v>5</v>
      </c>
      <c r="CX13" s="868"/>
      <c r="CY13" s="868"/>
      <c r="CZ13" s="868"/>
      <c r="DA13" s="869"/>
      <c r="DB13" s="867" t="s">
        <v>602</v>
      </c>
      <c r="DC13" s="868"/>
      <c r="DD13" s="868"/>
      <c r="DE13" s="868"/>
      <c r="DF13" s="869"/>
      <c r="DG13" s="867" t="s">
        <v>602</v>
      </c>
      <c r="DH13" s="868"/>
      <c r="DI13" s="868"/>
      <c r="DJ13" s="868"/>
      <c r="DK13" s="869"/>
      <c r="DL13" s="867" t="s">
        <v>602</v>
      </c>
      <c r="DM13" s="868"/>
      <c r="DN13" s="868"/>
      <c r="DO13" s="868"/>
      <c r="DP13" s="869"/>
      <c r="DQ13" s="867" t="s">
        <v>602</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t="s">
        <v>603</v>
      </c>
      <c r="BS14" s="854" t="s">
        <v>588</v>
      </c>
      <c r="BT14" s="855"/>
      <c r="BU14" s="855"/>
      <c r="BV14" s="855"/>
      <c r="BW14" s="855"/>
      <c r="BX14" s="855"/>
      <c r="BY14" s="855"/>
      <c r="BZ14" s="855"/>
      <c r="CA14" s="855"/>
      <c r="CB14" s="855"/>
      <c r="CC14" s="855"/>
      <c r="CD14" s="855"/>
      <c r="CE14" s="855"/>
      <c r="CF14" s="855"/>
      <c r="CG14" s="856"/>
      <c r="CH14" s="867">
        <v>307</v>
      </c>
      <c r="CI14" s="868"/>
      <c r="CJ14" s="868"/>
      <c r="CK14" s="868"/>
      <c r="CL14" s="869"/>
      <c r="CM14" s="867">
        <v>55.9</v>
      </c>
      <c r="CN14" s="868"/>
      <c r="CO14" s="868"/>
      <c r="CP14" s="868"/>
      <c r="CQ14" s="869"/>
      <c r="CR14" s="867">
        <v>5</v>
      </c>
      <c r="CS14" s="868"/>
      <c r="CT14" s="868"/>
      <c r="CU14" s="868"/>
      <c r="CV14" s="869"/>
      <c r="CW14" s="867">
        <v>379.9</v>
      </c>
      <c r="CX14" s="868"/>
      <c r="CY14" s="868"/>
      <c r="CZ14" s="868"/>
      <c r="DA14" s="869"/>
      <c r="DB14" s="867" t="s">
        <v>602</v>
      </c>
      <c r="DC14" s="868"/>
      <c r="DD14" s="868"/>
      <c r="DE14" s="868"/>
      <c r="DF14" s="869"/>
      <c r="DG14" s="867" t="s">
        <v>602</v>
      </c>
      <c r="DH14" s="868"/>
      <c r="DI14" s="868"/>
      <c r="DJ14" s="868"/>
      <c r="DK14" s="869"/>
      <c r="DL14" s="867">
        <v>24</v>
      </c>
      <c r="DM14" s="868"/>
      <c r="DN14" s="868"/>
      <c r="DO14" s="868"/>
      <c r="DP14" s="869"/>
      <c r="DQ14" s="867">
        <v>24</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1099</v>
      </c>
      <c r="AG23" s="880"/>
      <c r="AH23" s="880"/>
      <c r="AI23" s="880"/>
      <c r="AJ23" s="883"/>
      <c r="AK23" s="884"/>
      <c r="AL23" s="885"/>
      <c r="AM23" s="885"/>
      <c r="AN23" s="885"/>
      <c r="AO23" s="885"/>
      <c r="AP23" s="880"/>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6487</v>
      </c>
      <c r="R28" s="909"/>
      <c r="S28" s="909"/>
      <c r="T28" s="909"/>
      <c r="U28" s="909"/>
      <c r="V28" s="909">
        <v>6412</v>
      </c>
      <c r="W28" s="909"/>
      <c r="X28" s="909"/>
      <c r="Y28" s="909"/>
      <c r="Z28" s="909"/>
      <c r="AA28" s="909">
        <v>75</v>
      </c>
      <c r="AB28" s="909"/>
      <c r="AC28" s="909"/>
      <c r="AD28" s="909"/>
      <c r="AE28" s="910"/>
      <c r="AF28" s="911">
        <v>75</v>
      </c>
      <c r="AG28" s="909"/>
      <c r="AH28" s="909"/>
      <c r="AI28" s="909"/>
      <c r="AJ28" s="912"/>
      <c r="AK28" s="913">
        <v>442</v>
      </c>
      <c r="AL28" s="914"/>
      <c r="AM28" s="914"/>
      <c r="AN28" s="914"/>
      <c r="AO28" s="914"/>
      <c r="AP28" s="904" t="s">
        <v>580</v>
      </c>
      <c r="AQ28" s="904"/>
      <c r="AR28" s="904"/>
      <c r="AS28" s="904"/>
      <c r="AT28" s="904"/>
      <c r="AU28" s="904" t="s">
        <v>580</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5524</v>
      </c>
      <c r="R29" s="845"/>
      <c r="S29" s="845"/>
      <c r="T29" s="845"/>
      <c r="U29" s="845"/>
      <c r="V29" s="845">
        <v>5415</v>
      </c>
      <c r="W29" s="845"/>
      <c r="X29" s="845"/>
      <c r="Y29" s="845"/>
      <c r="Z29" s="845"/>
      <c r="AA29" s="845">
        <v>109</v>
      </c>
      <c r="AB29" s="845"/>
      <c r="AC29" s="845"/>
      <c r="AD29" s="845"/>
      <c r="AE29" s="846"/>
      <c r="AF29" s="847">
        <v>110</v>
      </c>
      <c r="AG29" s="848"/>
      <c r="AH29" s="848"/>
      <c r="AI29" s="848"/>
      <c r="AJ29" s="849"/>
      <c r="AK29" s="917">
        <v>774</v>
      </c>
      <c r="AL29" s="918"/>
      <c r="AM29" s="918"/>
      <c r="AN29" s="918"/>
      <c r="AO29" s="918"/>
      <c r="AP29" s="904" t="s">
        <v>580</v>
      </c>
      <c r="AQ29" s="904"/>
      <c r="AR29" s="904"/>
      <c r="AS29" s="904"/>
      <c r="AT29" s="904"/>
      <c r="AU29" s="904" t="s">
        <v>580</v>
      </c>
      <c r="AV29" s="904"/>
      <c r="AW29" s="904"/>
      <c r="AX29" s="904"/>
      <c r="AY29" s="904"/>
      <c r="AZ29" s="904" t="s">
        <v>589</v>
      </c>
      <c r="BA29" s="904"/>
      <c r="BB29" s="904"/>
      <c r="BC29" s="904"/>
      <c r="BD29" s="904"/>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12</v>
      </c>
      <c r="R30" s="845"/>
      <c r="S30" s="845"/>
      <c r="T30" s="845"/>
      <c r="U30" s="845"/>
      <c r="V30" s="845">
        <v>12</v>
      </c>
      <c r="W30" s="845"/>
      <c r="X30" s="845"/>
      <c r="Y30" s="845"/>
      <c r="Z30" s="845"/>
      <c r="AA30" s="845">
        <v>0</v>
      </c>
      <c r="AB30" s="845"/>
      <c r="AC30" s="845"/>
      <c r="AD30" s="845"/>
      <c r="AE30" s="846"/>
      <c r="AF30" s="847" t="s">
        <v>128</v>
      </c>
      <c r="AG30" s="848"/>
      <c r="AH30" s="848"/>
      <c r="AI30" s="848"/>
      <c r="AJ30" s="849"/>
      <c r="AK30" s="917">
        <v>11</v>
      </c>
      <c r="AL30" s="918"/>
      <c r="AM30" s="918"/>
      <c r="AN30" s="918"/>
      <c r="AO30" s="918"/>
      <c r="AP30" s="918">
        <v>8</v>
      </c>
      <c r="AQ30" s="918"/>
      <c r="AR30" s="918"/>
      <c r="AS30" s="918"/>
      <c r="AT30" s="918"/>
      <c r="AU30" s="918">
        <v>8</v>
      </c>
      <c r="AV30" s="918"/>
      <c r="AW30" s="918"/>
      <c r="AX30" s="918"/>
      <c r="AY30" s="918"/>
      <c r="AZ30" s="904" t="s">
        <v>589</v>
      </c>
      <c r="BA30" s="904"/>
      <c r="BB30" s="904"/>
      <c r="BC30" s="904"/>
      <c r="BD30" s="904"/>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829</v>
      </c>
      <c r="R31" s="845"/>
      <c r="S31" s="845"/>
      <c r="T31" s="845"/>
      <c r="U31" s="845"/>
      <c r="V31" s="845">
        <v>807</v>
      </c>
      <c r="W31" s="845"/>
      <c r="X31" s="845"/>
      <c r="Y31" s="845"/>
      <c r="Z31" s="845"/>
      <c r="AA31" s="845">
        <v>22</v>
      </c>
      <c r="AB31" s="845"/>
      <c r="AC31" s="845"/>
      <c r="AD31" s="845"/>
      <c r="AE31" s="846"/>
      <c r="AF31" s="847">
        <v>23</v>
      </c>
      <c r="AG31" s="848"/>
      <c r="AH31" s="848"/>
      <c r="AI31" s="848"/>
      <c r="AJ31" s="849"/>
      <c r="AK31" s="917">
        <v>150</v>
      </c>
      <c r="AL31" s="918"/>
      <c r="AM31" s="918"/>
      <c r="AN31" s="918"/>
      <c r="AO31" s="918"/>
      <c r="AP31" s="904" t="s">
        <v>580</v>
      </c>
      <c r="AQ31" s="904"/>
      <c r="AR31" s="904"/>
      <c r="AS31" s="904"/>
      <c r="AT31" s="904"/>
      <c r="AU31" s="904" t="s">
        <v>580</v>
      </c>
      <c r="AV31" s="904"/>
      <c r="AW31" s="904"/>
      <c r="AX31" s="904"/>
      <c r="AY31" s="904"/>
      <c r="AZ31" s="904" t="s">
        <v>589</v>
      </c>
      <c r="BA31" s="904"/>
      <c r="BB31" s="904"/>
      <c r="BC31" s="904"/>
      <c r="BD31" s="904"/>
      <c r="BE31" s="915"/>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1767</v>
      </c>
      <c r="R32" s="845"/>
      <c r="S32" s="845"/>
      <c r="T32" s="845"/>
      <c r="U32" s="845"/>
      <c r="V32" s="845">
        <v>1464</v>
      </c>
      <c r="W32" s="845"/>
      <c r="X32" s="845"/>
      <c r="Y32" s="845"/>
      <c r="Z32" s="845"/>
      <c r="AA32" s="845">
        <v>303</v>
      </c>
      <c r="AB32" s="845"/>
      <c r="AC32" s="845"/>
      <c r="AD32" s="845"/>
      <c r="AE32" s="846"/>
      <c r="AF32" s="847">
        <v>1290</v>
      </c>
      <c r="AG32" s="848"/>
      <c r="AH32" s="848"/>
      <c r="AI32" s="848"/>
      <c r="AJ32" s="849"/>
      <c r="AK32" s="917">
        <v>58</v>
      </c>
      <c r="AL32" s="918"/>
      <c r="AM32" s="918"/>
      <c r="AN32" s="918"/>
      <c r="AO32" s="918"/>
      <c r="AP32" s="918">
        <v>4593</v>
      </c>
      <c r="AQ32" s="918"/>
      <c r="AR32" s="918"/>
      <c r="AS32" s="918"/>
      <c r="AT32" s="918"/>
      <c r="AU32" s="918">
        <v>418</v>
      </c>
      <c r="AV32" s="918"/>
      <c r="AW32" s="918"/>
      <c r="AX32" s="918"/>
      <c r="AY32" s="918"/>
      <c r="AZ32" s="904" t="s">
        <v>589</v>
      </c>
      <c r="BA32" s="904"/>
      <c r="BB32" s="904"/>
      <c r="BC32" s="904"/>
      <c r="BD32" s="904"/>
      <c r="BE32" s="915" t="s">
        <v>407</v>
      </c>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2644</v>
      </c>
      <c r="R33" s="845"/>
      <c r="S33" s="845"/>
      <c r="T33" s="845"/>
      <c r="U33" s="845"/>
      <c r="V33" s="845">
        <v>2427</v>
      </c>
      <c r="W33" s="845"/>
      <c r="X33" s="845"/>
      <c r="Y33" s="845"/>
      <c r="Z33" s="845"/>
      <c r="AA33" s="845">
        <v>217</v>
      </c>
      <c r="AB33" s="845"/>
      <c r="AC33" s="845"/>
      <c r="AD33" s="845"/>
      <c r="AE33" s="846"/>
      <c r="AF33" s="847">
        <v>478</v>
      </c>
      <c r="AG33" s="848"/>
      <c r="AH33" s="848"/>
      <c r="AI33" s="848"/>
      <c r="AJ33" s="849"/>
      <c r="AK33" s="917">
        <v>800</v>
      </c>
      <c r="AL33" s="918"/>
      <c r="AM33" s="918"/>
      <c r="AN33" s="918"/>
      <c r="AO33" s="918"/>
      <c r="AP33" s="918">
        <v>17263</v>
      </c>
      <c r="AQ33" s="918"/>
      <c r="AR33" s="918"/>
      <c r="AS33" s="918"/>
      <c r="AT33" s="918"/>
      <c r="AU33" s="918">
        <v>8977</v>
      </c>
      <c r="AV33" s="918"/>
      <c r="AW33" s="918"/>
      <c r="AX33" s="918"/>
      <c r="AY33" s="918"/>
      <c r="AZ33" s="904" t="s">
        <v>589</v>
      </c>
      <c r="BA33" s="904"/>
      <c r="BB33" s="904"/>
      <c r="BC33" s="904"/>
      <c r="BD33" s="904"/>
      <c r="BE33" s="915" t="s">
        <v>407</v>
      </c>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605</v>
      </c>
      <c r="C34" s="842"/>
      <c r="D34" s="842"/>
      <c r="E34" s="842"/>
      <c r="F34" s="842"/>
      <c r="G34" s="842"/>
      <c r="H34" s="842"/>
      <c r="I34" s="842"/>
      <c r="J34" s="842"/>
      <c r="K34" s="842"/>
      <c r="L34" s="842"/>
      <c r="M34" s="842"/>
      <c r="N34" s="842"/>
      <c r="O34" s="842"/>
      <c r="P34" s="843"/>
      <c r="Q34" s="844">
        <v>395</v>
      </c>
      <c r="R34" s="845"/>
      <c r="S34" s="845"/>
      <c r="T34" s="845"/>
      <c r="U34" s="845"/>
      <c r="V34" s="845">
        <v>333</v>
      </c>
      <c r="W34" s="845"/>
      <c r="X34" s="845"/>
      <c r="Y34" s="845"/>
      <c r="Z34" s="845"/>
      <c r="AA34" s="845">
        <v>62</v>
      </c>
      <c r="AB34" s="845"/>
      <c r="AC34" s="845"/>
      <c r="AD34" s="845"/>
      <c r="AE34" s="846"/>
      <c r="AF34" s="847">
        <v>104</v>
      </c>
      <c r="AG34" s="848"/>
      <c r="AH34" s="848"/>
      <c r="AI34" s="848"/>
      <c r="AJ34" s="849"/>
      <c r="AK34" s="917">
        <v>247</v>
      </c>
      <c r="AL34" s="918"/>
      <c r="AM34" s="918"/>
      <c r="AN34" s="918"/>
      <c r="AO34" s="918"/>
      <c r="AP34" s="918">
        <v>1647</v>
      </c>
      <c r="AQ34" s="918"/>
      <c r="AR34" s="918"/>
      <c r="AS34" s="918"/>
      <c r="AT34" s="918"/>
      <c r="AU34" s="918">
        <v>1647</v>
      </c>
      <c r="AV34" s="918"/>
      <c r="AW34" s="918"/>
      <c r="AX34" s="918"/>
      <c r="AY34" s="918"/>
      <c r="AZ34" s="904" t="s">
        <v>589</v>
      </c>
      <c r="BA34" s="904"/>
      <c r="BB34" s="904"/>
      <c r="BC34" s="904"/>
      <c r="BD34" s="904"/>
      <c r="BE34" s="915" t="s">
        <v>407</v>
      </c>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7"/>
      <c r="AL35" s="918"/>
      <c r="AM35" s="918"/>
      <c r="AN35" s="918"/>
      <c r="AO35" s="918"/>
      <c r="AP35" s="918"/>
      <c r="AQ35" s="918"/>
      <c r="AR35" s="918"/>
      <c r="AS35" s="918"/>
      <c r="AT35" s="918"/>
      <c r="AU35" s="918"/>
      <c r="AV35" s="918"/>
      <c r="AW35" s="918"/>
      <c r="AX35" s="918"/>
      <c r="AY35" s="918"/>
      <c r="AZ35" s="904"/>
      <c r="BA35" s="904"/>
      <c r="BB35" s="904"/>
      <c r="BC35" s="904"/>
      <c r="BD35" s="904"/>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7"/>
      <c r="AL36" s="918"/>
      <c r="AM36" s="918"/>
      <c r="AN36" s="918"/>
      <c r="AO36" s="918"/>
      <c r="AP36" s="918"/>
      <c r="AQ36" s="918"/>
      <c r="AR36" s="918"/>
      <c r="AS36" s="918"/>
      <c r="AT36" s="918"/>
      <c r="AU36" s="918"/>
      <c r="AV36" s="918"/>
      <c r="AW36" s="918"/>
      <c r="AX36" s="918"/>
      <c r="AY36" s="918"/>
      <c r="AZ36" s="904"/>
      <c r="BA36" s="904"/>
      <c r="BB36" s="904"/>
      <c r="BC36" s="904"/>
      <c r="BD36" s="904"/>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7"/>
      <c r="AL37" s="918"/>
      <c r="AM37" s="918"/>
      <c r="AN37" s="918"/>
      <c r="AO37" s="918"/>
      <c r="AP37" s="918"/>
      <c r="AQ37" s="918"/>
      <c r="AR37" s="918"/>
      <c r="AS37" s="918"/>
      <c r="AT37" s="918"/>
      <c r="AU37" s="918"/>
      <c r="AV37" s="918"/>
      <c r="AW37" s="918"/>
      <c r="AX37" s="918"/>
      <c r="AY37" s="918"/>
      <c r="AZ37" s="904"/>
      <c r="BA37" s="904"/>
      <c r="BB37" s="904"/>
      <c r="BC37" s="904"/>
      <c r="BD37" s="904"/>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7"/>
      <c r="AL38" s="918"/>
      <c r="AM38" s="918"/>
      <c r="AN38" s="918"/>
      <c r="AO38" s="918"/>
      <c r="AP38" s="918"/>
      <c r="AQ38" s="918"/>
      <c r="AR38" s="918"/>
      <c r="AS38" s="918"/>
      <c r="AT38" s="918"/>
      <c r="AU38" s="918"/>
      <c r="AV38" s="918"/>
      <c r="AW38" s="918"/>
      <c r="AX38" s="918"/>
      <c r="AY38" s="918"/>
      <c r="AZ38" s="904"/>
      <c r="BA38" s="904"/>
      <c r="BB38" s="904"/>
      <c r="BC38" s="904"/>
      <c r="BD38" s="904"/>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04"/>
      <c r="BA39" s="904"/>
      <c r="BB39" s="904"/>
      <c r="BC39" s="904"/>
      <c r="BD39" s="904"/>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04"/>
      <c r="BA40" s="904"/>
      <c r="BB40" s="904"/>
      <c r="BC40" s="904"/>
      <c r="BD40" s="904"/>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04"/>
      <c r="BA41" s="904"/>
      <c r="BB41" s="904"/>
      <c r="BC41" s="904"/>
      <c r="BD41" s="904"/>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04"/>
      <c r="BA42" s="904"/>
      <c r="BB42" s="904"/>
      <c r="BC42" s="904"/>
      <c r="BD42" s="904"/>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04"/>
      <c r="BA43" s="904"/>
      <c r="BB43" s="904"/>
      <c r="BC43" s="904"/>
      <c r="BD43" s="904"/>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04"/>
      <c r="BA44" s="904"/>
      <c r="BB44" s="904"/>
      <c r="BC44" s="904"/>
      <c r="BD44" s="904"/>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04"/>
      <c r="BA45" s="904"/>
      <c r="BB45" s="904"/>
      <c r="BC45" s="904"/>
      <c r="BD45" s="904"/>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04"/>
      <c r="BA46" s="904"/>
      <c r="BB46" s="904"/>
      <c r="BC46" s="904"/>
      <c r="BD46" s="904"/>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04"/>
      <c r="BA47" s="904"/>
      <c r="BB47" s="904"/>
      <c r="BC47" s="904"/>
      <c r="BD47" s="904"/>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04"/>
      <c r="BA48" s="904"/>
      <c r="BB48" s="904"/>
      <c r="BC48" s="904"/>
      <c r="BD48" s="904"/>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04"/>
      <c r="BA49" s="904"/>
      <c r="BB49" s="904"/>
      <c r="BC49" s="904"/>
      <c r="BD49" s="904"/>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5"/>
      <c r="BF62" s="915"/>
      <c r="BG62" s="915"/>
      <c r="BH62" s="915"/>
      <c r="BI62" s="916"/>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2079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391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399</v>
      </c>
      <c r="AQ66" s="804"/>
      <c r="AR66" s="804"/>
      <c r="AS66" s="804"/>
      <c r="AT66" s="805"/>
      <c r="AU66" s="803" t="s">
        <v>418</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4963</v>
      </c>
      <c r="R68" s="952"/>
      <c r="S68" s="952"/>
      <c r="T68" s="952"/>
      <c r="U68" s="952"/>
      <c r="V68" s="952">
        <v>4626</v>
      </c>
      <c r="W68" s="952"/>
      <c r="X68" s="952"/>
      <c r="Y68" s="952"/>
      <c r="Z68" s="952"/>
      <c r="AA68" s="952">
        <v>337</v>
      </c>
      <c r="AB68" s="952"/>
      <c r="AC68" s="952"/>
      <c r="AD68" s="952"/>
      <c r="AE68" s="952"/>
      <c r="AF68" s="952">
        <v>337</v>
      </c>
      <c r="AG68" s="952"/>
      <c r="AH68" s="952"/>
      <c r="AI68" s="952"/>
      <c r="AJ68" s="952"/>
      <c r="AK68" s="952">
        <v>0</v>
      </c>
      <c r="AL68" s="952"/>
      <c r="AM68" s="952"/>
      <c r="AN68" s="952"/>
      <c r="AO68" s="952"/>
      <c r="AP68" s="952">
        <v>547</v>
      </c>
      <c r="AQ68" s="952"/>
      <c r="AR68" s="952"/>
      <c r="AS68" s="952"/>
      <c r="AT68" s="952"/>
      <c r="AU68" s="952">
        <v>82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604</v>
      </c>
      <c r="C69" s="960"/>
      <c r="D69" s="960"/>
      <c r="E69" s="960"/>
      <c r="F69" s="960"/>
      <c r="G69" s="960"/>
      <c r="H69" s="960"/>
      <c r="I69" s="960"/>
      <c r="J69" s="960"/>
      <c r="K69" s="960"/>
      <c r="L69" s="960"/>
      <c r="M69" s="960"/>
      <c r="N69" s="960"/>
      <c r="O69" s="960"/>
      <c r="P69" s="961"/>
      <c r="Q69" s="965">
        <v>25</v>
      </c>
      <c r="R69" s="918"/>
      <c r="S69" s="918"/>
      <c r="T69" s="918"/>
      <c r="U69" s="918"/>
      <c r="V69" s="918">
        <v>13</v>
      </c>
      <c r="W69" s="918"/>
      <c r="X69" s="918"/>
      <c r="Y69" s="918"/>
      <c r="Z69" s="918"/>
      <c r="AA69" s="918">
        <v>11</v>
      </c>
      <c r="AB69" s="918"/>
      <c r="AC69" s="918"/>
      <c r="AD69" s="918"/>
      <c r="AE69" s="918"/>
      <c r="AF69" s="918">
        <v>11</v>
      </c>
      <c r="AG69" s="918"/>
      <c r="AH69" s="918"/>
      <c r="AI69" s="918"/>
      <c r="AJ69" s="918"/>
      <c r="AK69" s="918" t="s">
        <v>580</v>
      </c>
      <c r="AL69" s="918"/>
      <c r="AM69" s="918"/>
      <c r="AN69" s="918"/>
      <c r="AO69" s="918"/>
      <c r="AP69" s="918" t="s">
        <v>580</v>
      </c>
      <c r="AQ69" s="918"/>
      <c r="AR69" s="918"/>
      <c r="AS69" s="918"/>
      <c r="AT69" s="918"/>
      <c r="AU69" s="918" t="s">
        <v>580</v>
      </c>
      <c r="AV69" s="918"/>
      <c r="AW69" s="918"/>
      <c r="AX69" s="918"/>
      <c r="AY69" s="918"/>
      <c r="AZ69" s="966"/>
      <c r="BA69" s="966"/>
      <c r="BB69" s="966"/>
      <c r="BC69" s="966"/>
      <c r="BD69" s="967"/>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1291</v>
      </c>
      <c r="R70" s="963"/>
      <c r="S70" s="963"/>
      <c r="T70" s="963"/>
      <c r="U70" s="917"/>
      <c r="V70" s="964">
        <v>1258</v>
      </c>
      <c r="W70" s="963"/>
      <c r="X70" s="963"/>
      <c r="Y70" s="963"/>
      <c r="Z70" s="917"/>
      <c r="AA70" s="964">
        <v>33</v>
      </c>
      <c r="AB70" s="963"/>
      <c r="AC70" s="963"/>
      <c r="AD70" s="963"/>
      <c r="AE70" s="917"/>
      <c r="AF70" s="964">
        <v>33</v>
      </c>
      <c r="AG70" s="963"/>
      <c r="AH70" s="963"/>
      <c r="AI70" s="963"/>
      <c r="AJ70" s="917"/>
      <c r="AK70" s="964">
        <v>95</v>
      </c>
      <c r="AL70" s="963"/>
      <c r="AM70" s="963"/>
      <c r="AN70" s="963"/>
      <c r="AO70" s="917"/>
      <c r="AP70" s="964" t="s">
        <v>580</v>
      </c>
      <c r="AQ70" s="963"/>
      <c r="AR70" s="963"/>
      <c r="AS70" s="963"/>
      <c r="AT70" s="917"/>
      <c r="AU70" s="964" t="s">
        <v>580</v>
      </c>
      <c r="AV70" s="963"/>
      <c r="AW70" s="963"/>
      <c r="AX70" s="963"/>
      <c r="AY70" s="917"/>
      <c r="AZ70" s="966"/>
      <c r="BA70" s="966"/>
      <c r="BB70" s="966"/>
      <c r="BC70" s="966"/>
      <c r="BD70" s="967"/>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296986</v>
      </c>
      <c r="R71" s="963"/>
      <c r="S71" s="963"/>
      <c r="T71" s="963"/>
      <c r="U71" s="917"/>
      <c r="V71" s="964">
        <v>274820</v>
      </c>
      <c r="W71" s="963"/>
      <c r="X71" s="963"/>
      <c r="Y71" s="963"/>
      <c r="Z71" s="917"/>
      <c r="AA71" s="964">
        <v>22166</v>
      </c>
      <c r="AB71" s="963"/>
      <c r="AC71" s="963"/>
      <c r="AD71" s="963"/>
      <c r="AE71" s="917"/>
      <c r="AF71" s="964">
        <v>22166</v>
      </c>
      <c r="AG71" s="963"/>
      <c r="AH71" s="963"/>
      <c r="AI71" s="963"/>
      <c r="AJ71" s="917"/>
      <c r="AK71" s="964">
        <v>255</v>
      </c>
      <c r="AL71" s="963"/>
      <c r="AM71" s="963"/>
      <c r="AN71" s="963"/>
      <c r="AO71" s="917"/>
      <c r="AP71" s="964" t="s">
        <v>580</v>
      </c>
      <c r="AQ71" s="963"/>
      <c r="AR71" s="963"/>
      <c r="AS71" s="963"/>
      <c r="AT71" s="917"/>
      <c r="AU71" s="964" t="s">
        <v>580</v>
      </c>
      <c r="AV71" s="963"/>
      <c r="AW71" s="963"/>
      <c r="AX71" s="963"/>
      <c r="AY71" s="917"/>
      <c r="AZ71" s="966"/>
      <c r="BA71" s="966"/>
      <c r="BB71" s="966"/>
      <c r="BC71" s="966"/>
      <c r="BD71" s="967"/>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600</v>
      </c>
      <c r="R72" s="963"/>
      <c r="S72" s="963"/>
      <c r="T72" s="963"/>
      <c r="U72" s="917"/>
      <c r="V72" s="964">
        <v>537</v>
      </c>
      <c r="W72" s="963"/>
      <c r="X72" s="963"/>
      <c r="Y72" s="963"/>
      <c r="Z72" s="917"/>
      <c r="AA72" s="964">
        <v>63</v>
      </c>
      <c r="AB72" s="963"/>
      <c r="AC72" s="963"/>
      <c r="AD72" s="963"/>
      <c r="AE72" s="917"/>
      <c r="AF72" s="964">
        <v>63</v>
      </c>
      <c r="AG72" s="963"/>
      <c r="AH72" s="963"/>
      <c r="AI72" s="963"/>
      <c r="AJ72" s="917"/>
      <c r="AK72" s="964">
        <v>127</v>
      </c>
      <c r="AL72" s="963"/>
      <c r="AM72" s="963"/>
      <c r="AN72" s="963"/>
      <c r="AO72" s="917"/>
      <c r="AP72" s="964">
        <v>39</v>
      </c>
      <c r="AQ72" s="963"/>
      <c r="AR72" s="963"/>
      <c r="AS72" s="963"/>
      <c r="AT72" s="917"/>
      <c r="AU72" s="964">
        <v>19</v>
      </c>
      <c r="AV72" s="963"/>
      <c r="AW72" s="963"/>
      <c r="AX72" s="963"/>
      <c r="AY72" s="917"/>
      <c r="AZ72" s="966"/>
      <c r="BA72" s="966"/>
      <c r="BB72" s="966"/>
      <c r="BC72" s="966"/>
      <c r="BD72" s="967"/>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188</v>
      </c>
      <c r="R73" s="963"/>
      <c r="S73" s="963"/>
      <c r="T73" s="963"/>
      <c r="U73" s="917"/>
      <c r="V73" s="964">
        <v>164</v>
      </c>
      <c r="W73" s="963"/>
      <c r="X73" s="963"/>
      <c r="Y73" s="963"/>
      <c r="Z73" s="917"/>
      <c r="AA73" s="964">
        <v>24</v>
      </c>
      <c r="AB73" s="963"/>
      <c r="AC73" s="963"/>
      <c r="AD73" s="963"/>
      <c r="AE73" s="917"/>
      <c r="AF73" s="964">
        <v>23</v>
      </c>
      <c r="AG73" s="963"/>
      <c r="AH73" s="963"/>
      <c r="AI73" s="963"/>
      <c r="AJ73" s="917"/>
      <c r="AK73" s="964" t="s">
        <v>580</v>
      </c>
      <c r="AL73" s="963"/>
      <c r="AM73" s="963"/>
      <c r="AN73" s="963"/>
      <c r="AO73" s="917"/>
      <c r="AP73" s="964">
        <v>376</v>
      </c>
      <c r="AQ73" s="963"/>
      <c r="AR73" s="963"/>
      <c r="AS73" s="963"/>
      <c r="AT73" s="917"/>
      <c r="AU73" s="964">
        <v>57</v>
      </c>
      <c r="AV73" s="963"/>
      <c r="AW73" s="963"/>
      <c r="AX73" s="963"/>
      <c r="AY73" s="917"/>
      <c r="AZ73" s="966"/>
      <c r="BA73" s="966"/>
      <c r="BB73" s="966"/>
      <c r="BC73" s="966"/>
      <c r="BD73" s="967"/>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394</v>
      </c>
      <c r="R74" s="963"/>
      <c r="S74" s="963"/>
      <c r="T74" s="963"/>
      <c r="U74" s="917"/>
      <c r="V74" s="964">
        <v>373</v>
      </c>
      <c r="W74" s="963"/>
      <c r="X74" s="963"/>
      <c r="Y74" s="963"/>
      <c r="Z74" s="917"/>
      <c r="AA74" s="964">
        <v>21</v>
      </c>
      <c r="AB74" s="963"/>
      <c r="AC74" s="963"/>
      <c r="AD74" s="963"/>
      <c r="AE74" s="917"/>
      <c r="AF74" s="964">
        <v>21</v>
      </c>
      <c r="AG74" s="963"/>
      <c r="AH74" s="963"/>
      <c r="AI74" s="963"/>
      <c r="AJ74" s="917"/>
      <c r="AK74" s="964" t="s">
        <v>580</v>
      </c>
      <c r="AL74" s="963"/>
      <c r="AM74" s="963"/>
      <c r="AN74" s="963"/>
      <c r="AO74" s="917"/>
      <c r="AP74" s="964">
        <v>136</v>
      </c>
      <c r="AQ74" s="963"/>
      <c r="AR74" s="963"/>
      <c r="AS74" s="963"/>
      <c r="AT74" s="917"/>
      <c r="AU74" s="964">
        <v>69</v>
      </c>
      <c r="AV74" s="963"/>
      <c r="AW74" s="963"/>
      <c r="AX74" s="963"/>
      <c r="AY74" s="917"/>
      <c r="AZ74" s="966"/>
      <c r="BA74" s="966"/>
      <c r="BB74" s="966"/>
      <c r="BC74" s="966"/>
      <c r="BD74" s="967"/>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2">
        <v>155</v>
      </c>
      <c r="R75" s="963"/>
      <c r="S75" s="963"/>
      <c r="T75" s="963"/>
      <c r="U75" s="917"/>
      <c r="V75" s="964">
        <v>141</v>
      </c>
      <c r="W75" s="963"/>
      <c r="X75" s="963"/>
      <c r="Y75" s="963"/>
      <c r="Z75" s="917"/>
      <c r="AA75" s="964">
        <v>14</v>
      </c>
      <c r="AB75" s="963"/>
      <c r="AC75" s="963"/>
      <c r="AD75" s="963"/>
      <c r="AE75" s="917"/>
      <c r="AF75" s="964">
        <v>13</v>
      </c>
      <c r="AG75" s="963"/>
      <c r="AH75" s="963"/>
      <c r="AI75" s="963"/>
      <c r="AJ75" s="917"/>
      <c r="AK75" s="964" t="s">
        <v>580</v>
      </c>
      <c r="AL75" s="963"/>
      <c r="AM75" s="963"/>
      <c r="AN75" s="963"/>
      <c r="AO75" s="917"/>
      <c r="AP75" s="964">
        <v>86</v>
      </c>
      <c r="AQ75" s="963"/>
      <c r="AR75" s="963"/>
      <c r="AS75" s="963"/>
      <c r="AT75" s="917"/>
      <c r="AU75" s="964">
        <v>3</v>
      </c>
      <c r="AV75" s="963"/>
      <c r="AW75" s="963"/>
      <c r="AX75" s="963"/>
      <c r="AY75" s="917"/>
      <c r="AZ75" s="966"/>
      <c r="BA75" s="966"/>
      <c r="BB75" s="966"/>
      <c r="BC75" s="966"/>
      <c r="BD75" s="967"/>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2">
        <v>4824</v>
      </c>
      <c r="R76" s="963"/>
      <c r="S76" s="963"/>
      <c r="T76" s="963"/>
      <c r="U76" s="917"/>
      <c r="V76" s="964">
        <v>4603</v>
      </c>
      <c r="W76" s="963"/>
      <c r="X76" s="963"/>
      <c r="Y76" s="963"/>
      <c r="Z76" s="917"/>
      <c r="AA76" s="964">
        <v>222</v>
      </c>
      <c r="AB76" s="963"/>
      <c r="AC76" s="963"/>
      <c r="AD76" s="963"/>
      <c r="AE76" s="917"/>
      <c r="AF76" s="964">
        <v>222</v>
      </c>
      <c r="AG76" s="963"/>
      <c r="AH76" s="963"/>
      <c r="AI76" s="963"/>
      <c r="AJ76" s="917"/>
      <c r="AK76" s="964">
        <v>195</v>
      </c>
      <c r="AL76" s="963"/>
      <c r="AM76" s="963"/>
      <c r="AN76" s="963"/>
      <c r="AO76" s="917"/>
      <c r="AP76" s="964">
        <v>2479</v>
      </c>
      <c r="AQ76" s="963"/>
      <c r="AR76" s="963"/>
      <c r="AS76" s="963"/>
      <c r="AT76" s="917"/>
      <c r="AU76" s="964">
        <v>209</v>
      </c>
      <c r="AV76" s="963"/>
      <c r="AW76" s="963"/>
      <c r="AX76" s="963"/>
      <c r="AY76" s="917"/>
      <c r="AZ76" s="966"/>
      <c r="BA76" s="966"/>
      <c r="BB76" s="966"/>
      <c r="BC76" s="966"/>
      <c r="BD76" s="967"/>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2">
        <v>2921</v>
      </c>
      <c r="R77" s="963"/>
      <c r="S77" s="963"/>
      <c r="T77" s="963"/>
      <c r="U77" s="917"/>
      <c r="V77" s="964">
        <v>2828</v>
      </c>
      <c r="W77" s="963"/>
      <c r="X77" s="963"/>
      <c r="Y77" s="963"/>
      <c r="Z77" s="917"/>
      <c r="AA77" s="964">
        <v>92</v>
      </c>
      <c r="AB77" s="963"/>
      <c r="AC77" s="963"/>
      <c r="AD77" s="963"/>
      <c r="AE77" s="917"/>
      <c r="AF77" s="964">
        <v>92</v>
      </c>
      <c r="AG77" s="963"/>
      <c r="AH77" s="963"/>
      <c r="AI77" s="963"/>
      <c r="AJ77" s="917"/>
      <c r="AK77" s="964">
        <v>524</v>
      </c>
      <c r="AL77" s="963"/>
      <c r="AM77" s="963"/>
      <c r="AN77" s="963"/>
      <c r="AO77" s="917"/>
      <c r="AP77" s="964" t="s">
        <v>580</v>
      </c>
      <c r="AQ77" s="963"/>
      <c r="AR77" s="963"/>
      <c r="AS77" s="963"/>
      <c r="AT77" s="917"/>
      <c r="AU77" s="964" t="s">
        <v>580</v>
      </c>
      <c r="AV77" s="963"/>
      <c r="AW77" s="963"/>
      <c r="AX77" s="963"/>
      <c r="AY77" s="917"/>
      <c r="AZ77" s="966"/>
      <c r="BA77" s="966"/>
      <c r="BB77" s="966"/>
      <c r="BC77" s="966"/>
      <c r="BD77" s="967"/>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266</v>
      </c>
      <c r="R78" s="963"/>
      <c r="S78" s="963"/>
      <c r="T78" s="963"/>
      <c r="U78" s="917"/>
      <c r="V78" s="964">
        <v>254</v>
      </c>
      <c r="W78" s="963"/>
      <c r="X78" s="963"/>
      <c r="Y78" s="963"/>
      <c r="Z78" s="917"/>
      <c r="AA78" s="964">
        <v>11</v>
      </c>
      <c r="AB78" s="963"/>
      <c r="AC78" s="963"/>
      <c r="AD78" s="963"/>
      <c r="AE78" s="917"/>
      <c r="AF78" s="964">
        <v>11</v>
      </c>
      <c r="AG78" s="963"/>
      <c r="AH78" s="963"/>
      <c r="AI78" s="963"/>
      <c r="AJ78" s="917"/>
      <c r="AK78" s="964" t="s">
        <v>580</v>
      </c>
      <c r="AL78" s="963"/>
      <c r="AM78" s="963"/>
      <c r="AN78" s="963"/>
      <c r="AO78" s="917"/>
      <c r="AP78" s="964" t="s">
        <v>580</v>
      </c>
      <c r="AQ78" s="963"/>
      <c r="AR78" s="963"/>
      <c r="AS78" s="963"/>
      <c r="AT78" s="917"/>
      <c r="AU78" s="964" t="s">
        <v>580</v>
      </c>
      <c r="AV78" s="963"/>
      <c r="AW78" s="963"/>
      <c r="AX78" s="963"/>
      <c r="AY78" s="917"/>
      <c r="AZ78" s="966"/>
      <c r="BA78" s="966"/>
      <c r="BB78" s="966"/>
      <c r="BC78" s="966"/>
      <c r="BD78" s="967"/>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600</v>
      </c>
      <c r="C79" s="960"/>
      <c r="D79" s="960"/>
      <c r="E79" s="960"/>
      <c r="F79" s="960"/>
      <c r="G79" s="960"/>
      <c r="H79" s="960"/>
      <c r="I79" s="960"/>
      <c r="J79" s="960"/>
      <c r="K79" s="960"/>
      <c r="L79" s="960"/>
      <c r="M79" s="960"/>
      <c r="N79" s="960"/>
      <c r="O79" s="960"/>
      <c r="P79" s="961"/>
      <c r="Q79" s="962">
        <v>320</v>
      </c>
      <c r="R79" s="963"/>
      <c r="S79" s="963"/>
      <c r="T79" s="963"/>
      <c r="U79" s="917"/>
      <c r="V79" s="964">
        <v>186</v>
      </c>
      <c r="W79" s="963"/>
      <c r="X79" s="963"/>
      <c r="Y79" s="963"/>
      <c r="Z79" s="917"/>
      <c r="AA79" s="964">
        <v>134</v>
      </c>
      <c r="AB79" s="963"/>
      <c r="AC79" s="963"/>
      <c r="AD79" s="963"/>
      <c r="AE79" s="917"/>
      <c r="AF79" s="964">
        <v>134</v>
      </c>
      <c r="AG79" s="963"/>
      <c r="AH79" s="963"/>
      <c r="AI79" s="963"/>
      <c r="AJ79" s="917"/>
      <c r="AK79" s="964" t="s">
        <v>580</v>
      </c>
      <c r="AL79" s="963"/>
      <c r="AM79" s="963"/>
      <c r="AN79" s="963"/>
      <c r="AO79" s="917"/>
      <c r="AP79" s="964" t="s">
        <v>580</v>
      </c>
      <c r="AQ79" s="963"/>
      <c r="AR79" s="963"/>
      <c r="AS79" s="963"/>
      <c r="AT79" s="917"/>
      <c r="AU79" s="964" t="s">
        <v>580</v>
      </c>
      <c r="AV79" s="963"/>
      <c r="AW79" s="963"/>
      <c r="AX79" s="963"/>
      <c r="AY79" s="917"/>
      <c r="AZ79" s="966"/>
      <c r="BA79" s="966"/>
      <c r="BB79" s="966"/>
      <c r="BC79" s="966"/>
      <c r="BD79" s="967"/>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601</v>
      </c>
      <c r="C80" s="960"/>
      <c r="D80" s="960"/>
      <c r="E80" s="960"/>
      <c r="F80" s="960"/>
      <c r="G80" s="960"/>
      <c r="H80" s="960"/>
      <c r="I80" s="960"/>
      <c r="J80" s="960"/>
      <c r="K80" s="960"/>
      <c r="L80" s="960"/>
      <c r="M80" s="960"/>
      <c r="N80" s="960"/>
      <c r="O80" s="960"/>
      <c r="P80" s="961"/>
      <c r="Q80" s="962">
        <v>195</v>
      </c>
      <c r="R80" s="963"/>
      <c r="S80" s="963"/>
      <c r="T80" s="963"/>
      <c r="U80" s="917"/>
      <c r="V80" s="964">
        <v>186</v>
      </c>
      <c r="W80" s="963"/>
      <c r="X80" s="963"/>
      <c r="Y80" s="963"/>
      <c r="Z80" s="917"/>
      <c r="AA80" s="964">
        <v>9</v>
      </c>
      <c r="AB80" s="963"/>
      <c r="AC80" s="963"/>
      <c r="AD80" s="963"/>
      <c r="AE80" s="917"/>
      <c r="AF80" s="964">
        <v>9</v>
      </c>
      <c r="AG80" s="963"/>
      <c r="AH80" s="963"/>
      <c r="AI80" s="963"/>
      <c r="AJ80" s="917"/>
      <c r="AK80" s="964" t="s">
        <v>580</v>
      </c>
      <c r="AL80" s="963"/>
      <c r="AM80" s="963"/>
      <c r="AN80" s="963"/>
      <c r="AO80" s="917"/>
      <c r="AP80" s="964" t="s">
        <v>580</v>
      </c>
      <c r="AQ80" s="963"/>
      <c r="AR80" s="963"/>
      <c r="AS80" s="963"/>
      <c r="AT80" s="917"/>
      <c r="AU80" s="964" t="s">
        <v>580</v>
      </c>
      <c r="AV80" s="963"/>
      <c r="AW80" s="963"/>
      <c r="AX80" s="963"/>
      <c r="AY80" s="917"/>
      <c r="AZ80" s="966"/>
      <c r="BA80" s="966"/>
      <c r="BB80" s="966"/>
      <c r="BC80" s="966"/>
      <c r="BD80" s="967"/>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5"/>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6"/>
      <c r="BA81" s="966"/>
      <c r="BB81" s="966"/>
      <c r="BC81" s="966"/>
      <c r="BD81" s="967"/>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5"/>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6"/>
      <c r="BA82" s="966"/>
      <c r="BB82" s="966"/>
      <c r="BC82" s="966"/>
      <c r="BD82" s="967"/>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5"/>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6"/>
      <c r="BA83" s="966"/>
      <c r="BB83" s="966"/>
      <c r="BC83" s="966"/>
      <c r="BD83" s="967"/>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5"/>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6"/>
      <c r="BA84" s="966"/>
      <c r="BB84" s="966"/>
      <c r="BC84" s="966"/>
      <c r="BD84" s="967"/>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5"/>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6"/>
      <c r="BA85" s="966"/>
      <c r="BB85" s="966"/>
      <c r="BC85" s="966"/>
      <c r="BD85" s="967"/>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5"/>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6"/>
      <c r="BA86" s="966"/>
      <c r="BB86" s="966"/>
      <c r="BC86" s="966"/>
      <c r="BD86" s="967"/>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2916897</v>
      </c>
      <c r="AB110" s="988"/>
      <c r="AC110" s="988"/>
      <c r="AD110" s="988"/>
      <c r="AE110" s="989"/>
      <c r="AF110" s="990">
        <v>2900190</v>
      </c>
      <c r="AG110" s="988"/>
      <c r="AH110" s="988"/>
      <c r="AI110" s="988"/>
      <c r="AJ110" s="989"/>
      <c r="AK110" s="990">
        <v>2971374</v>
      </c>
      <c r="AL110" s="988"/>
      <c r="AM110" s="988"/>
      <c r="AN110" s="988"/>
      <c r="AO110" s="989"/>
      <c r="AP110" s="991">
        <v>20.100000000000001</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26396478</v>
      </c>
      <c r="BR110" s="1023"/>
      <c r="BS110" s="1023"/>
      <c r="BT110" s="1023"/>
      <c r="BU110" s="1023"/>
      <c r="BV110" s="1023">
        <v>27430109</v>
      </c>
      <c r="BW110" s="1023"/>
      <c r="BX110" s="1023"/>
      <c r="BY110" s="1023"/>
      <c r="BZ110" s="1023"/>
      <c r="CA110" s="1023">
        <v>28724642</v>
      </c>
      <c r="CB110" s="1023"/>
      <c r="CC110" s="1023"/>
      <c r="CD110" s="1023"/>
      <c r="CE110" s="1023"/>
      <c r="CF110" s="1037">
        <v>194.2</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128</v>
      </c>
      <c r="DM110" s="1023"/>
      <c r="DN110" s="1023"/>
      <c r="DO110" s="1023"/>
      <c r="DP110" s="1023"/>
      <c r="DQ110" s="1023" t="s">
        <v>391</v>
      </c>
      <c r="DR110" s="1023"/>
      <c r="DS110" s="1023"/>
      <c r="DT110" s="1023"/>
      <c r="DU110" s="1023"/>
      <c r="DV110" s="1024" t="s">
        <v>437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391</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407266</v>
      </c>
      <c r="BR111" s="1016"/>
      <c r="BS111" s="1016"/>
      <c r="BT111" s="1016"/>
      <c r="BU111" s="1016"/>
      <c r="BV111" s="1016">
        <v>366471</v>
      </c>
      <c r="BW111" s="1016"/>
      <c r="BX111" s="1016"/>
      <c r="BY111" s="1016"/>
      <c r="BZ111" s="1016"/>
      <c r="CA111" s="1016">
        <v>328519</v>
      </c>
      <c r="CB111" s="1016"/>
      <c r="CC111" s="1016"/>
      <c r="CD111" s="1016"/>
      <c r="CE111" s="1016"/>
      <c r="CF111" s="1010">
        <v>2.2000000000000002</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437</v>
      </c>
      <c r="DM111" s="1016"/>
      <c r="DN111" s="1016"/>
      <c r="DO111" s="1016"/>
      <c r="DP111" s="1016"/>
      <c r="DQ111" s="1016" t="s">
        <v>128</v>
      </c>
      <c r="DR111" s="1016"/>
      <c r="DS111" s="1016"/>
      <c r="DT111" s="1016"/>
      <c r="DU111" s="1016"/>
      <c r="DV111" s="1017" t="s">
        <v>391</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391</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12805437</v>
      </c>
      <c r="BR112" s="1016"/>
      <c r="BS112" s="1016"/>
      <c r="BT112" s="1016"/>
      <c r="BU112" s="1016"/>
      <c r="BV112" s="1016">
        <v>11895980</v>
      </c>
      <c r="BW112" s="1016"/>
      <c r="BX112" s="1016"/>
      <c r="BY112" s="1016"/>
      <c r="BZ112" s="1016"/>
      <c r="CA112" s="1016">
        <v>11049907</v>
      </c>
      <c r="CB112" s="1016"/>
      <c r="CC112" s="1016"/>
      <c r="CD112" s="1016"/>
      <c r="CE112" s="1016"/>
      <c r="CF112" s="1010">
        <v>74.7</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391</v>
      </c>
      <c r="DH112" s="1016"/>
      <c r="DI112" s="1016"/>
      <c r="DJ112" s="1016"/>
      <c r="DK112" s="1016"/>
      <c r="DL112" s="1016" t="s">
        <v>437</v>
      </c>
      <c r="DM112" s="1016"/>
      <c r="DN112" s="1016"/>
      <c r="DO112" s="1016"/>
      <c r="DP112" s="1016"/>
      <c r="DQ112" s="1016" t="s">
        <v>391</v>
      </c>
      <c r="DR112" s="1016"/>
      <c r="DS112" s="1016"/>
      <c r="DT112" s="1016"/>
      <c r="DU112" s="1016"/>
      <c r="DV112" s="1017" t="s">
        <v>437</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1088434</v>
      </c>
      <c r="AB113" s="1030"/>
      <c r="AC113" s="1030"/>
      <c r="AD113" s="1030"/>
      <c r="AE113" s="1031"/>
      <c r="AF113" s="1032">
        <v>1077359</v>
      </c>
      <c r="AG113" s="1030"/>
      <c r="AH113" s="1030"/>
      <c r="AI113" s="1030"/>
      <c r="AJ113" s="1031"/>
      <c r="AK113" s="1032">
        <v>1076606</v>
      </c>
      <c r="AL113" s="1030"/>
      <c r="AM113" s="1030"/>
      <c r="AN113" s="1030"/>
      <c r="AO113" s="1031"/>
      <c r="AP113" s="1033">
        <v>7.3</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589559</v>
      </c>
      <c r="BR113" s="1016"/>
      <c r="BS113" s="1016"/>
      <c r="BT113" s="1016"/>
      <c r="BU113" s="1016"/>
      <c r="BV113" s="1016">
        <v>521557</v>
      </c>
      <c r="BW113" s="1016"/>
      <c r="BX113" s="1016"/>
      <c r="BY113" s="1016"/>
      <c r="BZ113" s="1016"/>
      <c r="CA113" s="1016">
        <v>466406</v>
      </c>
      <c r="CB113" s="1016"/>
      <c r="CC113" s="1016"/>
      <c r="CD113" s="1016"/>
      <c r="CE113" s="1016"/>
      <c r="CF113" s="1010">
        <v>3.2</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391</v>
      </c>
      <c r="DH113" s="1055"/>
      <c r="DI113" s="1055"/>
      <c r="DJ113" s="1055"/>
      <c r="DK113" s="1056"/>
      <c r="DL113" s="1057" t="s">
        <v>391</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150636</v>
      </c>
      <c r="AB114" s="1055"/>
      <c r="AC114" s="1055"/>
      <c r="AD114" s="1055"/>
      <c r="AE114" s="1056"/>
      <c r="AF114" s="1057">
        <v>122920</v>
      </c>
      <c r="AG114" s="1055"/>
      <c r="AH114" s="1055"/>
      <c r="AI114" s="1055"/>
      <c r="AJ114" s="1056"/>
      <c r="AK114" s="1057">
        <v>100367</v>
      </c>
      <c r="AL114" s="1055"/>
      <c r="AM114" s="1055"/>
      <c r="AN114" s="1055"/>
      <c r="AO114" s="1056"/>
      <c r="AP114" s="1058">
        <v>0.7</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3442310</v>
      </c>
      <c r="BR114" s="1016"/>
      <c r="BS114" s="1016"/>
      <c r="BT114" s="1016"/>
      <c r="BU114" s="1016"/>
      <c r="BV114" s="1016">
        <v>3443808</v>
      </c>
      <c r="BW114" s="1016"/>
      <c r="BX114" s="1016"/>
      <c r="BY114" s="1016"/>
      <c r="BZ114" s="1016"/>
      <c r="CA114" s="1016">
        <v>3401720</v>
      </c>
      <c r="CB114" s="1016"/>
      <c r="CC114" s="1016"/>
      <c r="CD114" s="1016"/>
      <c r="CE114" s="1016"/>
      <c r="CF114" s="1010">
        <v>23</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437</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49011</v>
      </c>
      <c r="AB115" s="1030"/>
      <c r="AC115" s="1030"/>
      <c r="AD115" s="1030"/>
      <c r="AE115" s="1031"/>
      <c r="AF115" s="1032">
        <v>43782</v>
      </c>
      <c r="AG115" s="1030"/>
      <c r="AH115" s="1030"/>
      <c r="AI115" s="1030"/>
      <c r="AJ115" s="1031"/>
      <c r="AK115" s="1032">
        <v>40275</v>
      </c>
      <c r="AL115" s="1030"/>
      <c r="AM115" s="1030"/>
      <c r="AN115" s="1030"/>
      <c r="AO115" s="1031"/>
      <c r="AP115" s="1033">
        <v>0.3</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v>175767</v>
      </c>
      <c r="BR115" s="1016"/>
      <c r="BS115" s="1016"/>
      <c r="BT115" s="1016"/>
      <c r="BU115" s="1016"/>
      <c r="BV115" s="1016">
        <v>172244</v>
      </c>
      <c r="BW115" s="1016"/>
      <c r="BX115" s="1016"/>
      <c r="BY115" s="1016"/>
      <c r="BZ115" s="1016"/>
      <c r="CA115" s="1016">
        <v>144301</v>
      </c>
      <c r="CB115" s="1016"/>
      <c r="CC115" s="1016"/>
      <c r="CD115" s="1016"/>
      <c r="CE115" s="1016"/>
      <c r="CF115" s="1010">
        <v>1</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145275</v>
      </c>
      <c r="DH115" s="1055"/>
      <c r="DI115" s="1055"/>
      <c r="DJ115" s="1055"/>
      <c r="DK115" s="1056"/>
      <c r="DL115" s="1057">
        <v>145275</v>
      </c>
      <c r="DM115" s="1055"/>
      <c r="DN115" s="1055"/>
      <c r="DO115" s="1055"/>
      <c r="DP115" s="1056"/>
      <c r="DQ115" s="1057">
        <v>145275</v>
      </c>
      <c r="DR115" s="1055"/>
      <c r="DS115" s="1055"/>
      <c r="DT115" s="1055"/>
      <c r="DU115" s="1056"/>
      <c r="DV115" s="1058">
        <v>1</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391</v>
      </c>
      <c r="AG116" s="1055"/>
      <c r="AH116" s="1055"/>
      <c r="AI116" s="1055"/>
      <c r="AJ116" s="1056"/>
      <c r="AK116" s="1057">
        <v>932</v>
      </c>
      <c r="AL116" s="1055"/>
      <c r="AM116" s="1055"/>
      <c r="AN116" s="1055"/>
      <c r="AO116" s="1056"/>
      <c r="AP116" s="1058">
        <v>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391</v>
      </c>
      <c r="BW116" s="1016"/>
      <c r="BX116" s="1016"/>
      <c r="BY116" s="1016"/>
      <c r="BZ116" s="1016"/>
      <c r="CA116" s="1016" t="s">
        <v>128</v>
      </c>
      <c r="CB116" s="1016"/>
      <c r="CC116" s="1016"/>
      <c r="CD116" s="1016"/>
      <c r="CE116" s="1016"/>
      <c r="CF116" s="1010" t="s">
        <v>391</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391</v>
      </c>
      <c r="DR116" s="1055"/>
      <c r="DS116" s="1055"/>
      <c r="DT116" s="1055"/>
      <c r="DU116" s="1056"/>
      <c r="DV116" s="1058" t="s">
        <v>391</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4204978</v>
      </c>
      <c r="AB117" s="1073"/>
      <c r="AC117" s="1073"/>
      <c r="AD117" s="1073"/>
      <c r="AE117" s="1074"/>
      <c r="AF117" s="1075">
        <v>4144251</v>
      </c>
      <c r="AG117" s="1073"/>
      <c r="AH117" s="1073"/>
      <c r="AI117" s="1073"/>
      <c r="AJ117" s="1074"/>
      <c r="AK117" s="1075">
        <v>4189554</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391</v>
      </c>
      <c r="BR117" s="1016"/>
      <c r="BS117" s="1016"/>
      <c r="BT117" s="1016"/>
      <c r="BU117" s="1016"/>
      <c r="BV117" s="1016" t="s">
        <v>391</v>
      </c>
      <c r="BW117" s="1016"/>
      <c r="BX117" s="1016"/>
      <c r="BY117" s="1016"/>
      <c r="BZ117" s="1016"/>
      <c r="CA117" s="1016" t="s">
        <v>437</v>
      </c>
      <c r="CB117" s="1016"/>
      <c r="CC117" s="1016"/>
      <c r="CD117" s="1016"/>
      <c r="CE117" s="1016"/>
      <c r="CF117" s="1010" t="s">
        <v>437</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391</v>
      </c>
      <c r="DH117" s="1055"/>
      <c r="DI117" s="1055"/>
      <c r="DJ117" s="1055"/>
      <c r="DK117" s="1056"/>
      <c r="DL117" s="1057" t="s">
        <v>391</v>
      </c>
      <c r="DM117" s="1055"/>
      <c r="DN117" s="1055"/>
      <c r="DO117" s="1055"/>
      <c r="DP117" s="1056"/>
      <c r="DQ117" s="1057" t="s">
        <v>391</v>
      </c>
      <c r="DR117" s="1055"/>
      <c r="DS117" s="1055"/>
      <c r="DT117" s="1055"/>
      <c r="DU117" s="1056"/>
      <c r="DV117" s="1058" t="s">
        <v>437</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391</v>
      </c>
      <c r="BW118" s="1094"/>
      <c r="BX118" s="1094"/>
      <c r="BY118" s="1094"/>
      <c r="BZ118" s="1094"/>
      <c r="CA118" s="1094" t="s">
        <v>391</v>
      </c>
      <c r="CB118" s="1094"/>
      <c r="CC118" s="1094"/>
      <c r="CD118" s="1094"/>
      <c r="CE118" s="1094"/>
      <c r="CF118" s="1010" t="s">
        <v>391</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391</v>
      </c>
      <c r="DH118" s="1055"/>
      <c r="DI118" s="1055"/>
      <c r="DJ118" s="1055"/>
      <c r="DK118" s="1056"/>
      <c r="DL118" s="1057" t="s">
        <v>391</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391</v>
      </c>
      <c r="AB119" s="988"/>
      <c r="AC119" s="988"/>
      <c r="AD119" s="988"/>
      <c r="AE119" s="989"/>
      <c r="AF119" s="990" t="s">
        <v>391</v>
      </c>
      <c r="AG119" s="988"/>
      <c r="AH119" s="988"/>
      <c r="AI119" s="988"/>
      <c r="AJ119" s="989"/>
      <c r="AK119" s="990" t="s">
        <v>391</v>
      </c>
      <c r="AL119" s="988"/>
      <c r="AM119" s="988"/>
      <c r="AN119" s="988"/>
      <c r="AO119" s="989"/>
      <c r="AP119" s="991" t="s">
        <v>436</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462</v>
      </c>
      <c r="BP119" s="1102"/>
      <c r="BQ119" s="1093">
        <v>43816817</v>
      </c>
      <c r="BR119" s="1094"/>
      <c r="BS119" s="1094"/>
      <c r="BT119" s="1094"/>
      <c r="BU119" s="1094"/>
      <c r="BV119" s="1094">
        <v>43830169</v>
      </c>
      <c r="BW119" s="1094"/>
      <c r="BX119" s="1094"/>
      <c r="BY119" s="1094"/>
      <c r="BZ119" s="1094"/>
      <c r="CA119" s="1094">
        <v>44115495</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261991</v>
      </c>
      <c r="DH119" s="1080"/>
      <c r="DI119" s="1080"/>
      <c r="DJ119" s="1080"/>
      <c r="DK119" s="1081"/>
      <c r="DL119" s="1079">
        <v>221196</v>
      </c>
      <c r="DM119" s="1080"/>
      <c r="DN119" s="1080"/>
      <c r="DO119" s="1080"/>
      <c r="DP119" s="1081"/>
      <c r="DQ119" s="1079">
        <v>183244</v>
      </c>
      <c r="DR119" s="1080"/>
      <c r="DS119" s="1080"/>
      <c r="DT119" s="1080"/>
      <c r="DU119" s="1081"/>
      <c r="DV119" s="1082">
        <v>1.2</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436</v>
      </c>
      <c r="AG120" s="1055"/>
      <c r="AH120" s="1055"/>
      <c r="AI120" s="1055"/>
      <c r="AJ120" s="1056"/>
      <c r="AK120" s="1057" t="s">
        <v>391</v>
      </c>
      <c r="AL120" s="1055"/>
      <c r="AM120" s="1055"/>
      <c r="AN120" s="1055"/>
      <c r="AO120" s="1056"/>
      <c r="AP120" s="1058" t="s">
        <v>391</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6301304</v>
      </c>
      <c r="BR120" s="1023"/>
      <c r="BS120" s="1023"/>
      <c r="BT120" s="1023"/>
      <c r="BU120" s="1023"/>
      <c r="BV120" s="1023">
        <v>6524104</v>
      </c>
      <c r="BW120" s="1023"/>
      <c r="BX120" s="1023"/>
      <c r="BY120" s="1023"/>
      <c r="BZ120" s="1023"/>
      <c r="CA120" s="1023">
        <v>6354671</v>
      </c>
      <c r="CB120" s="1023"/>
      <c r="CC120" s="1023"/>
      <c r="CD120" s="1023"/>
      <c r="CE120" s="1023"/>
      <c r="CF120" s="1037">
        <v>43</v>
      </c>
      <c r="CG120" s="1038"/>
      <c r="CH120" s="1038"/>
      <c r="CI120" s="1038"/>
      <c r="CJ120" s="1038"/>
      <c r="CK120" s="1103" t="s">
        <v>466</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10276539</v>
      </c>
      <c r="DH120" s="1023"/>
      <c r="DI120" s="1023"/>
      <c r="DJ120" s="1023"/>
      <c r="DK120" s="1023"/>
      <c r="DL120" s="1023">
        <v>9582054</v>
      </c>
      <c r="DM120" s="1023"/>
      <c r="DN120" s="1023"/>
      <c r="DO120" s="1023"/>
      <c r="DP120" s="1023"/>
      <c r="DQ120" s="1023">
        <v>8976788</v>
      </c>
      <c r="DR120" s="1023"/>
      <c r="DS120" s="1023"/>
      <c r="DT120" s="1023"/>
      <c r="DU120" s="1023"/>
      <c r="DV120" s="1024">
        <v>60.7</v>
      </c>
      <c r="DW120" s="1024"/>
      <c r="DX120" s="1024"/>
      <c r="DY120" s="1024"/>
      <c r="DZ120" s="1025"/>
    </row>
    <row r="121" spans="1:130" s="248"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436</v>
      </c>
      <c r="AB121" s="1055"/>
      <c r="AC121" s="1055"/>
      <c r="AD121" s="1055"/>
      <c r="AE121" s="1056"/>
      <c r="AF121" s="1057" t="s">
        <v>391</v>
      </c>
      <c r="AG121" s="1055"/>
      <c r="AH121" s="1055"/>
      <c r="AI121" s="1055"/>
      <c r="AJ121" s="1056"/>
      <c r="AK121" s="1057" t="s">
        <v>391</v>
      </c>
      <c r="AL121" s="1055"/>
      <c r="AM121" s="1055"/>
      <c r="AN121" s="1055"/>
      <c r="AO121" s="1056"/>
      <c r="AP121" s="1058" t="s">
        <v>436</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3282401</v>
      </c>
      <c r="BR121" s="1016"/>
      <c r="BS121" s="1016"/>
      <c r="BT121" s="1016"/>
      <c r="BU121" s="1016"/>
      <c r="BV121" s="1016">
        <v>3362618</v>
      </c>
      <c r="BW121" s="1016"/>
      <c r="BX121" s="1016"/>
      <c r="BY121" s="1016"/>
      <c r="BZ121" s="1016"/>
      <c r="CA121" s="1016">
        <v>3265589</v>
      </c>
      <c r="CB121" s="1016"/>
      <c r="CC121" s="1016"/>
      <c r="CD121" s="1016"/>
      <c r="CE121" s="1016"/>
      <c r="CF121" s="1010">
        <v>22.1</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v>2051593</v>
      </c>
      <c r="DH121" s="1016"/>
      <c r="DI121" s="1016"/>
      <c r="DJ121" s="1016"/>
      <c r="DK121" s="1016"/>
      <c r="DL121" s="1016">
        <v>1852614</v>
      </c>
      <c r="DM121" s="1016"/>
      <c r="DN121" s="1016"/>
      <c r="DO121" s="1016"/>
      <c r="DP121" s="1016"/>
      <c r="DQ121" s="1016">
        <v>1647137</v>
      </c>
      <c r="DR121" s="1016"/>
      <c r="DS121" s="1016"/>
      <c r="DT121" s="1016"/>
      <c r="DU121" s="1016"/>
      <c r="DV121" s="1017">
        <v>11.1</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391</v>
      </c>
      <c r="AB122" s="1055"/>
      <c r="AC122" s="1055"/>
      <c r="AD122" s="1055"/>
      <c r="AE122" s="1056"/>
      <c r="AF122" s="1057" t="s">
        <v>391</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30497608</v>
      </c>
      <c r="BR122" s="1094"/>
      <c r="BS122" s="1094"/>
      <c r="BT122" s="1094"/>
      <c r="BU122" s="1094"/>
      <c r="BV122" s="1094">
        <v>30313227</v>
      </c>
      <c r="BW122" s="1094"/>
      <c r="BX122" s="1094"/>
      <c r="BY122" s="1094"/>
      <c r="BZ122" s="1094"/>
      <c r="CA122" s="1094">
        <v>30809595</v>
      </c>
      <c r="CB122" s="1094"/>
      <c r="CC122" s="1094"/>
      <c r="CD122" s="1094"/>
      <c r="CE122" s="1094"/>
      <c r="CF122" s="1114">
        <v>208.3</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v>458011</v>
      </c>
      <c r="DH122" s="1016"/>
      <c r="DI122" s="1016"/>
      <c r="DJ122" s="1016"/>
      <c r="DK122" s="1016"/>
      <c r="DL122" s="1016">
        <v>448042</v>
      </c>
      <c r="DM122" s="1016"/>
      <c r="DN122" s="1016"/>
      <c r="DO122" s="1016"/>
      <c r="DP122" s="1016"/>
      <c r="DQ122" s="1016">
        <v>417946</v>
      </c>
      <c r="DR122" s="1016"/>
      <c r="DS122" s="1016"/>
      <c r="DT122" s="1016"/>
      <c r="DU122" s="1016"/>
      <c r="DV122" s="1017">
        <v>2.8</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436</v>
      </c>
      <c r="AB123" s="1055"/>
      <c r="AC123" s="1055"/>
      <c r="AD123" s="1055"/>
      <c r="AE123" s="1056"/>
      <c r="AF123" s="1057" t="s">
        <v>128</v>
      </c>
      <c r="AG123" s="1055"/>
      <c r="AH123" s="1055"/>
      <c r="AI123" s="1055"/>
      <c r="AJ123" s="1056"/>
      <c r="AK123" s="1057" t="s">
        <v>391</v>
      </c>
      <c r="AL123" s="1055"/>
      <c r="AM123" s="1055"/>
      <c r="AN123" s="1055"/>
      <c r="AO123" s="1056"/>
      <c r="AP123" s="1058" t="s">
        <v>128</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471</v>
      </c>
      <c r="BP123" s="1102"/>
      <c r="BQ123" s="1161">
        <v>40081313</v>
      </c>
      <c r="BR123" s="1162"/>
      <c r="BS123" s="1162"/>
      <c r="BT123" s="1162"/>
      <c r="BU123" s="1162"/>
      <c r="BV123" s="1162">
        <v>40199949</v>
      </c>
      <c r="BW123" s="1162"/>
      <c r="BX123" s="1162"/>
      <c r="BY123" s="1162"/>
      <c r="BZ123" s="1162"/>
      <c r="CA123" s="1162">
        <v>40429855</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v>19294</v>
      </c>
      <c r="DH123" s="1055"/>
      <c r="DI123" s="1055"/>
      <c r="DJ123" s="1055"/>
      <c r="DK123" s="1056"/>
      <c r="DL123" s="1057">
        <v>13270</v>
      </c>
      <c r="DM123" s="1055"/>
      <c r="DN123" s="1055"/>
      <c r="DO123" s="1055"/>
      <c r="DP123" s="1056"/>
      <c r="DQ123" s="1057">
        <v>8036</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26.8</v>
      </c>
      <c r="BR124" s="1124"/>
      <c r="BS124" s="1124"/>
      <c r="BT124" s="1124"/>
      <c r="BU124" s="1124"/>
      <c r="BV124" s="1124">
        <v>25.7</v>
      </c>
      <c r="BW124" s="1124"/>
      <c r="BX124" s="1124"/>
      <c r="BY124" s="1124"/>
      <c r="BZ124" s="1124"/>
      <c r="CA124" s="1124">
        <v>24.9</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391</v>
      </c>
      <c r="DH124" s="1080"/>
      <c r="DI124" s="1080"/>
      <c r="DJ124" s="1080"/>
      <c r="DK124" s="1081"/>
      <c r="DL124" s="1079" t="s">
        <v>391</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474</v>
      </c>
      <c r="AG125" s="1055"/>
      <c r="AH125" s="1055"/>
      <c r="AI125" s="1055"/>
      <c r="AJ125" s="1056"/>
      <c r="AK125" s="1057" t="s">
        <v>391</v>
      </c>
      <c r="AL125" s="1055"/>
      <c r="AM125" s="1055"/>
      <c r="AN125" s="1055"/>
      <c r="AO125" s="1056"/>
      <c r="AP125" s="1058" t="s">
        <v>391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391</v>
      </c>
      <c r="DH125" s="1023"/>
      <c r="DI125" s="1023"/>
      <c r="DJ125" s="1023"/>
      <c r="DK125" s="1023"/>
      <c r="DL125" s="1023" t="s">
        <v>128</v>
      </c>
      <c r="DM125" s="1023"/>
      <c r="DN125" s="1023"/>
      <c r="DO125" s="1023"/>
      <c r="DP125" s="1023"/>
      <c r="DQ125" s="1023" t="s">
        <v>477</v>
      </c>
      <c r="DR125" s="1023"/>
      <c r="DS125" s="1023"/>
      <c r="DT125" s="1023"/>
      <c r="DU125" s="1023"/>
      <c r="DV125" s="1024" t="s">
        <v>474</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45192</v>
      </c>
      <c r="AB126" s="1055"/>
      <c r="AC126" s="1055"/>
      <c r="AD126" s="1055"/>
      <c r="AE126" s="1056"/>
      <c r="AF126" s="1057">
        <v>40795</v>
      </c>
      <c r="AG126" s="1055"/>
      <c r="AH126" s="1055"/>
      <c r="AI126" s="1055"/>
      <c r="AJ126" s="1056"/>
      <c r="AK126" s="1057">
        <v>37952</v>
      </c>
      <c r="AL126" s="1055"/>
      <c r="AM126" s="1055"/>
      <c r="AN126" s="1055"/>
      <c r="AO126" s="1056"/>
      <c r="AP126" s="1058">
        <v>0.3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391</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3819</v>
      </c>
      <c r="AB127" s="1055"/>
      <c r="AC127" s="1055"/>
      <c r="AD127" s="1055"/>
      <c r="AE127" s="1056"/>
      <c r="AF127" s="1057">
        <v>2987</v>
      </c>
      <c r="AG127" s="1055"/>
      <c r="AH127" s="1055"/>
      <c r="AI127" s="1055"/>
      <c r="AJ127" s="1056"/>
      <c r="AK127" s="1057">
        <v>2323</v>
      </c>
      <c r="AL127" s="1055"/>
      <c r="AM127" s="1055"/>
      <c r="AN127" s="1055"/>
      <c r="AO127" s="1056"/>
      <c r="AP127" s="1058">
        <v>0</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391</v>
      </c>
      <c r="DM127" s="1016"/>
      <c r="DN127" s="1016"/>
      <c r="DO127" s="1016"/>
      <c r="DP127" s="1016"/>
      <c r="DQ127" s="1016" t="s">
        <v>477</v>
      </c>
      <c r="DR127" s="1016"/>
      <c r="DS127" s="1016"/>
      <c r="DT127" s="1016"/>
      <c r="DU127" s="1016"/>
      <c r="DV127" s="1017" t="s">
        <v>477</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396964</v>
      </c>
      <c r="AB128" s="1144"/>
      <c r="AC128" s="1144"/>
      <c r="AD128" s="1144"/>
      <c r="AE128" s="1145"/>
      <c r="AF128" s="1146">
        <v>408029</v>
      </c>
      <c r="AG128" s="1144"/>
      <c r="AH128" s="1144"/>
      <c r="AI128" s="1144"/>
      <c r="AJ128" s="1145"/>
      <c r="AK128" s="1146">
        <v>423149</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391</v>
      </c>
      <c r="BG128" s="1151"/>
      <c r="BH128" s="1151"/>
      <c r="BI128" s="1151"/>
      <c r="BJ128" s="1151"/>
      <c r="BK128" s="1151"/>
      <c r="BL128" s="1152"/>
      <c r="BM128" s="1150">
        <v>12.62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v>175767</v>
      </c>
      <c r="DH128" s="1136"/>
      <c r="DI128" s="1136"/>
      <c r="DJ128" s="1136"/>
      <c r="DK128" s="1136"/>
      <c r="DL128" s="1136">
        <v>172244</v>
      </c>
      <c r="DM128" s="1136"/>
      <c r="DN128" s="1136"/>
      <c r="DO128" s="1136"/>
      <c r="DP128" s="1136"/>
      <c r="DQ128" s="1136">
        <v>144301</v>
      </c>
      <c r="DR128" s="1136"/>
      <c r="DS128" s="1136"/>
      <c r="DT128" s="1136"/>
      <c r="DU128" s="1136"/>
      <c r="DV128" s="1137">
        <v>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16854930</v>
      </c>
      <c r="AB129" s="1055"/>
      <c r="AC129" s="1055"/>
      <c r="AD129" s="1055"/>
      <c r="AE129" s="1056"/>
      <c r="AF129" s="1057">
        <v>17003167</v>
      </c>
      <c r="AG129" s="1055"/>
      <c r="AH129" s="1055"/>
      <c r="AI129" s="1055"/>
      <c r="AJ129" s="1056"/>
      <c r="AK129" s="1057">
        <v>17550475</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128</v>
      </c>
      <c r="BG129" s="1165"/>
      <c r="BH129" s="1165"/>
      <c r="BI129" s="1165"/>
      <c r="BJ129" s="1165"/>
      <c r="BK129" s="1165"/>
      <c r="BL129" s="1166"/>
      <c r="BM129" s="1164">
        <v>17.62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2965221</v>
      </c>
      <c r="AB130" s="1055"/>
      <c r="AC130" s="1055"/>
      <c r="AD130" s="1055"/>
      <c r="AE130" s="1056"/>
      <c r="AF130" s="1057">
        <v>2903632</v>
      </c>
      <c r="AG130" s="1055"/>
      <c r="AH130" s="1055"/>
      <c r="AI130" s="1055"/>
      <c r="AJ130" s="1056"/>
      <c r="AK130" s="1057">
        <v>2758909</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6.2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13889709</v>
      </c>
      <c r="AB131" s="1080"/>
      <c r="AC131" s="1080"/>
      <c r="AD131" s="1080"/>
      <c r="AE131" s="1081"/>
      <c r="AF131" s="1079">
        <v>14099535</v>
      </c>
      <c r="AG131" s="1080"/>
      <c r="AH131" s="1080"/>
      <c r="AI131" s="1080"/>
      <c r="AJ131" s="1081"/>
      <c r="AK131" s="1079">
        <v>14791566</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24.9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6.0677513110000003</v>
      </c>
      <c r="AB132" s="1196"/>
      <c r="AC132" s="1196"/>
      <c r="AD132" s="1196"/>
      <c r="AE132" s="1197"/>
      <c r="AF132" s="1198">
        <v>5.9050883589999996</v>
      </c>
      <c r="AG132" s="1196"/>
      <c r="AH132" s="1196"/>
      <c r="AI132" s="1196"/>
      <c r="AJ132" s="1197"/>
      <c r="AK132" s="1198">
        <v>6.8112900420000004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6.7</v>
      </c>
      <c r="AB133" s="1179"/>
      <c r="AC133" s="1179"/>
      <c r="AD133" s="1179"/>
      <c r="AE133" s="1180"/>
      <c r="AF133" s="1178">
        <v>6.2</v>
      </c>
      <c r="AG133" s="1179"/>
      <c r="AH133" s="1179"/>
      <c r="AI133" s="1179"/>
      <c r="AJ133" s="1180"/>
      <c r="AK133" s="1178">
        <v>6.2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d8ttDsvzUJTTLpFMAFJtXEEvHo5em4GtJI90JlWRPa5DyZIylokYyvAipIb4JIiwvJP1IGySieabEpdAlDmmA==" saltValue="otMCBv/MnRLnFj40K+Nj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QS4OqROrGL8kIWxGfLz7Lc/usps/ry5KcPzDUq/8rEy5dSp1rgBV+mvG0SlSDLJ5whBpbdGYP1Om4dx2VV5A==" saltValue="6dybl3XwxzulxnAjzjgT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HKKPWEV/nw25lIsERELDfj4D1e6wabdSqKYYHj8BpJH5cKgtc4bHXxT1EyD+zmrBN0/kOQ5EULTe1LQo5uKTA==" saltValue="WXRprAPrG177Yj7G2nX9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5598468</v>
      </c>
      <c r="AP9" s="314">
        <v>83897</v>
      </c>
      <c r="AQ9" s="315">
        <v>70597</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565647</v>
      </c>
      <c r="AP10" s="317">
        <v>8477</v>
      </c>
      <c r="AQ10" s="318">
        <v>6273</v>
      </c>
      <c r="AR10" s="319">
        <v>35.1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t="s">
        <v>510</v>
      </c>
      <c r="AP11" s="317" t="s">
        <v>510</v>
      </c>
      <c r="AQ11" s="318">
        <v>1314</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510</v>
      </c>
      <c r="AP12" s="317" t="s">
        <v>510</v>
      </c>
      <c r="AQ12" s="318">
        <v>3</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169407</v>
      </c>
      <c r="AP13" s="317">
        <v>2539</v>
      </c>
      <c r="AQ13" s="318">
        <v>2424</v>
      </c>
      <c r="AR13" s="319">
        <v>4.7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163820</v>
      </c>
      <c r="AP14" s="317">
        <v>2455</v>
      </c>
      <c r="AQ14" s="318">
        <v>1774</v>
      </c>
      <c r="AR14" s="319">
        <v>38.4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-335889</v>
      </c>
      <c r="AP15" s="317">
        <v>-5034</v>
      </c>
      <c r="AQ15" s="318">
        <v>-4858</v>
      </c>
      <c r="AR15" s="319">
        <v>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6161453</v>
      </c>
      <c r="AP16" s="317">
        <v>92334</v>
      </c>
      <c r="AQ16" s="318">
        <v>77526</v>
      </c>
      <c r="AR16" s="319">
        <v>19.100000000000001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7.52</v>
      </c>
      <c r="AP21" s="331">
        <v>7.31</v>
      </c>
      <c r="AQ21" s="332">
        <v>0.21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98.3</v>
      </c>
      <c r="AP22" s="336">
        <v>98.5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2971374</v>
      </c>
      <c r="AP32" s="345">
        <v>44528</v>
      </c>
      <c r="AQ32" s="346">
        <v>38968</v>
      </c>
      <c r="AR32" s="347">
        <v>14.3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510</v>
      </c>
      <c r="AP34" s="345" t="s">
        <v>510</v>
      </c>
      <c r="AQ34" s="346">
        <v>58</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1076606</v>
      </c>
      <c r="AP35" s="345">
        <v>16134</v>
      </c>
      <c r="AQ35" s="346">
        <v>12321</v>
      </c>
      <c r="AR35" s="347">
        <v>30.9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100367</v>
      </c>
      <c r="AP36" s="345">
        <v>1504</v>
      </c>
      <c r="AQ36" s="346">
        <v>1771</v>
      </c>
      <c r="AR36" s="347">
        <v>-15.1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40275</v>
      </c>
      <c r="AP37" s="345">
        <v>604</v>
      </c>
      <c r="AQ37" s="346">
        <v>588</v>
      </c>
      <c r="AR37" s="347">
        <v>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v>932</v>
      </c>
      <c r="AP38" s="348">
        <v>14</v>
      </c>
      <c r="AQ38" s="349">
        <v>1</v>
      </c>
      <c r="AR38" s="337">
        <v>1300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-423149</v>
      </c>
      <c r="AP39" s="345">
        <v>-6341</v>
      </c>
      <c r="AQ39" s="346">
        <v>-5205</v>
      </c>
      <c r="AR39" s="347">
        <v>21.8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-2758909</v>
      </c>
      <c r="AP40" s="345">
        <v>-41344</v>
      </c>
      <c r="AQ40" s="346">
        <v>-35431</v>
      </c>
      <c r="AR40" s="347">
        <v>16.7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1007496</v>
      </c>
      <c r="AP41" s="345">
        <v>15098</v>
      </c>
      <c r="AQ41" s="346">
        <v>13072</v>
      </c>
      <c r="AR41" s="347">
        <v>15.5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2756453</v>
      </c>
      <c r="AN51" s="367">
        <v>40816</v>
      </c>
      <c r="AO51" s="368">
        <v>-12.3</v>
      </c>
      <c r="AP51" s="369">
        <v>57295</v>
      </c>
      <c r="AQ51" s="370">
        <v>5.7</v>
      </c>
      <c r="AR51" s="371">
        <v>-18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1238322</v>
      </c>
      <c r="AN52" s="375">
        <v>18336</v>
      </c>
      <c r="AO52" s="376">
        <v>-31</v>
      </c>
      <c r="AP52" s="377">
        <v>32771</v>
      </c>
      <c r="AQ52" s="378">
        <v>10.4</v>
      </c>
      <c r="AR52" s="379">
        <v>-41.4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2657141</v>
      </c>
      <c r="AN53" s="367">
        <v>39389</v>
      </c>
      <c r="AO53" s="368">
        <v>-3.5</v>
      </c>
      <c r="AP53" s="369">
        <v>54110</v>
      </c>
      <c r="AQ53" s="370">
        <v>-5.6</v>
      </c>
      <c r="AR53" s="371">
        <v>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1368337</v>
      </c>
      <c r="AN54" s="375">
        <v>20284</v>
      </c>
      <c r="AO54" s="376">
        <v>10.6</v>
      </c>
      <c r="AP54" s="377">
        <v>30620</v>
      </c>
      <c r="AQ54" s="378">
        <v>-6.6</v>
      </c>
      <c r="AR54" s="379">
        <v>17.2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3040029</v>
      </c>
      <c r="AN55" s="367">
        <v>45118</v>
      </c>
      <c r="AO55" s="368">
        <v>14.5</v>
      </c>
      <c r="AP55" s="369">
        <v>54684</v>
      </c>
      <c r="AQ55" s="370">
        <v>1.1000000000000001</v>
      </c>
      <c r="AR55" s="371">
        <v>13.4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1653476</v>
      </c>
      <c r="AN56" s="375">
        <v>24540</v>
      </c>
      <c r="AO56" s="376">
        <v>21</v>
      </c>
      <c r="AP56" s="377">
        <v>32829</v>
      </c>
      <c r="AQ56" s="378">
        <v>7.2</v>
      </c>
      <c r="AR56" s="379">
        <v>13.8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5062306</v>
      </c>
      <c r="AN57" s="367">
        <v>75517</v>
      </c>
      <c r="AO57" s="368">
        <v>67.400000000000006</v>
      </c>
      <c r="AP57" s="369">
        <v>62383</v>
      </c>
      <c r="AQ57" s="370">
        <v>14.1</v>
      </c>
      <c r="AR57" s="371">
        <v>53.3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2145106</v>
      </c>
      <c r="AN58" s="375">
        <v>32000</v>
      </c>
      <c r="AO58" s="376">
        <v>30.4</v>
      </c>
      <c r="AP58" s="377">
        <v>35325</v>
      </c>
      <c r="AQ58" s="378">
        <v>7.6</v>
      </c>
      <c r="AR58" s="379">
        <v>22.8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5610412</v>
      </c>
      <c r="AN59" s="367">
        <v>84076</v>
      </c>
      <c r="AO59" s="368">
        <v>11.3</v>
      </c>
      <c r="AP59" s="369">
        <v>63812</v>
      </c>
      <c r="AQ59" s="370">
        <v>2.2999999999999998</v>
      </c>
      <c r="AR59" s="371">
        <v>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3508947</v>
      </c>
      <c r="AN60" s="375">
        <v>52584</v>
      </c>
      <c r="AO60" s="376">
        <v>64.3</v>
      </c>
      <c r="AP60" s="377">
        <v>33848</v>
      </c>
      <c r="AQ60" s="378">
        <v>-4.2</v>
      </c>
      <c r="AR60" s="379">
        <v>68.5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3825268</v>
      </c>
      <c r="AN61" s="382">
        <v>56983</v>
      </c>
      <c r="AO61" s="383">
        <v>15.5</v>
      </c>
      <c r="AP61" s="384">
        <v>58457</v>
      </c>
      <c r="AQ61" s="385">
        <v>3.5</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1982838</v>
      </c>
      <c r="AN62" s="375">
        <v>29549</v>
      </c>
      <c r="AO62" s="376">
        <v>19.100000000000001</v>
      </c>
      <c r="AP62" s="377">
        <v>33079</v>
      </c>
      <c r="AQ62" s="378">
        <v>2.9</v>
      </c>
      <c r="AR62" s="379">
        <v>16.2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YocutXCFw8uB0Mm2B0lkFmcTLJf+OHkFFcw6Tkm39yngxWTMe1dMzYcZcsraYUuraxPm9FSPkNDhr83bW/0JA==" saltValue="KZkfKA3pupiPEI3cs+Dn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1" spans="125:125" ht="13.5" hidden="1" customHeight="1" x14ac:dyDescent="0.15">
      <c r="DU121" s="292"/>
    </row>
  </sheetData>
  <sheetProtection algorithmName="SHA-512" hashValue="QLE5bPsrZKJlfiTTJFR+O58e3uIdyxsTUxaSEsrEmrrzjzoQUdBVWbw8TMGoDY+elK9pxM/Z4FQy3L/6QOgdvQ==" saltValue="eH2GssdX0/TGpZa/kjGB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5XzMgNHXbCGtz6K1HP1Hst+30SNlkz5GHNyjnvBGaav7ZWlqg7uqf1+P5P4YIMLsoR1tEDa97+C9hrTsbhPknQ==" saltValue="v7YkcBzOPngfgWkMRQDH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22.69</v>
      </c>
      <c r="G47" s="12">
        <v>21.73</v>
      </c>
      <c r="H47" s="12">
        <v>22.88</v>
      </c>
      <c r="I47" s="12">
        <v>24.26</v>
      </c>
      <c r="J47" s="13">
        <v>22.17</v>
      </c>
    </row>
    <row r="48" spans="2:10" ht="57.75" customHeight="1" x14ac:dyDescent="0.15">
      <c r="B48" s="14"/>
      <c r="C48" s="1240" t="s">
        <v>4</v>
      </c>
      <c r="D48" s="1240"/>
      <c r="E48" s="1241"/>
      <c r="F48" s="15">
        <v>2.89</v>
      </c>
      <c r="G48" s="16">
        <v>2.4500000000000002</v>
      </c>
      <c r="H48" s="16">
        <v>3.01</v>
      </c>
      <c r="I48" s="16">
        <v>4.1900000000000004</v>
      </c>
      <c r="J48" s="17">
        <v>6.26</v>
      </c>
    </row>
    <row r="49" spans="2:10" ht="57.75" customHeight="1" thickBot="1" x14ac:dyDescent="0.2">
      <c r="B49" s="18"/>
      <c r="C49" s="1242" t="s">
        <v>5</v>
      </c>
      <c r="D49" s="1242"/>
      <c r="E49" s="1243"/>
      <c r="F49" s="19" t="s">
        <v>557</v>
      </c>
      <c r="G49" s="20" t="s">
        <v>558</v>
      </c>
      <c r="H49" s="20">
        <v>1.88</v>
      </c>
      <c r="I49" s="20">
        <v>2.78</v>
      </c>
      <c r="J49" s="21">
        <v>0.87</v>
      </c>
    </row>
    <row r="50" spans="2:10" ht="13.5" customHeight="1" x14ac:dyDescent="0.15"/>
  </sheetData>
  <sheetProtection algorithmName="SHA-512" hashValue="4Ha/DkTvGutwcMh4RBbkvPbVTxhniwT2OmerYtmN8sbblKwvo3DBbyOQJaKInNSVi/q2690zDwutnId6JYhagA==" saltValue="OjuIvWKelmv75orwDfQ/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2022-09-14T01:09:57Z</cp:lastPrinted>
  <dcterms:created xsi:type="dcterms:W3CDTF">2022-02-02T05:03:16Z</dcterms:created>
  <dcterms:modified xsi:type="dcterms:W3CDTF">2022-09-28T10:01:52Z</dcterms:modified>
  <cp:category/>
</cp:coreProperties>
</file>